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D:\Literasi Tarbak 2020\"/>
    </mc:Choice>
  </mc:AlternateContent>
  <xr:revisionPtr revIDLastSave="0" documentId="8_{DBD2C629-EAAC-485A-AFE9-0E14D3D2CD11}" xr6:coauthVersionLast="36" xr6:coauthVersionMax="36" xr10:uidLastSave="{00000000-0000-0000-0000-000000000000}"/>
  <bookViews>
    <workbookView xWindow="0" yWindow="0" windowWidth="20490" windowHeight="7545" activeTab="2" xr2:uid="{B56EB766-985A-4DEF-A19B-840AEC1D6F24}"/>
  </bookViews>
  <sheets>
    <sheet name="REKAP" sheetId="1" r:id="rId1"/>
    <sheet name="Tabel" sheetId="2" r:id="rId2"/>
    <sheet name="200901" sheetId="3" r:id="rId3"/>
    <sheet name="Sheet5" sheetId="5" r:id="rId4"/>
    <sheet name="Sheet4" sheetId="4"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2" l="1"/>
  <c r="L328" i="3"/>
  <c r="L327" i="3"/>
  <c r="L326" i="3"/>
  <c r="L325" i="3"/>
  <c r="L324" i="3"/>
  <c r="L323" i="3"/>
  <c r="L322" i="3"/>
  <c r="L321" i="3"/>
  <c r="L320" i="3"/>
  <c r="L319" i="3"/>
  <c r="L318" i="3"/>
  <c r="L317" i="3"/>
  <c r="L316" i="3"/>
  <c r="L315" i="3"/>
  <c r="L314" i="3"/>
  <c r="L313" i="3"/>
  <c r="L312" i="3"/>
  <c r="L311" i="3"/>
  <c r="L310" i="3"/>
  <c r="L309" i="3"/>
  <c r="L308" i="3"/>
  <c r="L307" i="3"/>
  <c r="L306" i="3"/>
  <c r="L305" i="3"/>
  <c r="L304" i="3"/>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3" i="3"/>
  <c r="L242" i="3"/>
  <c r="L241" i="3"/>
  <c r="L240" i="3"/>
  <c r="L239" i="3"/>
  <c r="L238" i="3"/>
  <c r="L237" i="3"/>
  <c r="L236" i="3"/>
  <c r="L235" i="3"/>
  <c r="L234" i="3"/>
  <c r="L233" i="3"/>
  <c r="L232" i="3"/>
  <c r="L231" i="3"/>
  <c r="L230" i="3"/>
  <c r="L229" i="3"/>
  <c r="L228" i="3"/>
  <c r="L227" i="3"/>
  <c r="L226" i="3"/>
  <c r="L225" i="3"/>
  <c r="L224" i="3"/>
  <c r="L223" i="3"/>
  <c r="L222" i="3"/>
  <c r="L221" i="3"/>
  <c r="L220" i="3"/>
  <c r="L219" i="3"/>
  <c r="L218" i="3"/>
  <c r="L217" i="3"/>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L135" i="3"/>
  <c r="L134" i="3"/>
  <c r="L133" i="3"/>
  <c r="L132" i="3"/>
  <c r="L131" i="3"/>
  <c r="L130" i="3"/>
  <c r="L129" i="3"/>
  <c r="L128" i="3"/>
  <c r="L127" i="3"/>
  <c r="L126" i="3"/>
  <c r="L125" i="3"/>
  <c r="L124" i="3"/>
  <c r="L123" i="3"/>
  <c r="L122" i="3"/>
  <c r="L121" i="3"/>
  <c r="L120" i="3"/>
  <c r="L119" i="3"/>
  <c r="L118" i="3"/>
  <c r="L117" i="3"/>
  <c r="L116" i="3"/>
  <c r="L115" i="3"/>
  <c r="L114" i="3"/>
  <c r="L113" i="3"/>
  <c r="L112" i="3"/>
  <c r="L111" i="3"/>
  <c r="L110" i="3"/>
  <c r="L109" i="3"/>
  <c r="L108" i="3"/>
  <c r="L107" i="3"/>
  <c r="L106" i="3"/>
  <c r="L105" i="3"/>
  <c r="L104" i="3"/>
  <c r="L103" i="3"/>
  <c r="L102" i="3"/>
  <c r="L101" i="3"/>
  <c r="L100" i="3"/>
  <c r="L99" i="3"/>
  <c r="L98" i="3"/>
  <c r="L97" i="3"/>
  <c r="L96" i="3"/>
  <c r="L95" i="3"/>
  <c r="L94" i="3"/>
  <c r="L93" i="3"/>
  <c r="L92"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L2"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D6" i="4" s="1"/>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 i="3"/>
  <c r="K5" i="3"/>
  <c r="K4" i="3"/>
  <c r="K3" i="3"/>
  <c r="K2" i="3"/>
  <c r="U328" i="3"/>
  <c r="T328" i="3"/>
  <c r="S328" i="3"/>
  <c r="R328" i="3"/>
  <c r="Q328" i="3"/>
  <c r="U327" i="3"/>
  <c r="T327" i="3"/>
  <c r="S327" i="3"/>
  <c r="R327" i="3"/>
  <c r="Q327" i="3"/>
  <c r="U326" i="3"/>
  <c r="T326" i="3"/>
  <c r="S326" i="3"/>
  <c r="R326" i="3"/>
  <c r="Q326" i="3"/>
  <c r="U325" i="3"/>
  <c r="T325" i="3"/>
  <c r="S325" i="3"/>
  <c r="R325" i="3"/>
  <c r="Q325" i="3"/>
  <c r="U324" i="3"/>
  <c r="T324" i="3"/>
  <c r="S324" i="3"/>
  <c r="R324" i="3"/>
  <c r="Q324" i="3"/>
  <c r="U323" i="3"/>
  <c r="T323" i="3"/>
  <c r="S323" i="3"/>
  <c r="R323" i="3"/>
  <c r="Q323" i="3"/>
  <c r="U322" i="3"/>
  <c r="T322" i="3"/>
  <c r="S322" i="3"/>
  <c r="R322" i="3"/>
  <c r="Q322" i="3"/>
  <c r="U321" i="3"/>
  <c r="T321" i="3"/>
  <c r="S321" i="3"/>
  <c r="R321" i="3"/>
  <c r="Q321" i="3"/>
  <c r="U320" i="3"/>
  <c r="T320" i="3"/>
  <c r="S320" i="3"/>
  <c r="R320" i="3"/>
  <c r="Q320" i="3"/>
  <c r="U319" i="3"/>
  <c r="T319" i="3"/>
  <c r="S319" i="3"/>
  <c r="R319" i="3"/>
  <c r="Q319" i="3"/>
  <c r="U318" i="3"/>
  <c r="T318" i="3"/>
  <c r="S318" i="3"/>
  <c r="R318" i="3"/>
  <c r="Q318" i="3"/>
  <c r="U317" i="3"/>
  <c r="T317" i="3"/>
  <c r="S317" i="3"/>
  <c r="R317" i="3"/>
  <c r="Q317" i="3"/>
  <c r="U316" i="3"/>
  <c r="T316" i="3"/>
  <c r="S316" i="3"/>
  <c r="R316" i="3"/>
  <c r="Q316" i="3"/>
  <c r="U315" i="3"/>
  <c r="T315" i="3"/>
  <c r="S315" i="3"/>
  <c r="R315" i="3"/>
  <c r="Q315" i="3"/>
  <c r="U314" i="3"/>
  <c r="T314" i="3"/>
  <c r="S314" i="3"/>
  <c r="R314" i="3"/>
  <c r="Q314" i="3"/>
  <c r="U313" i="3"/>
  <c r="T313" i="3"/>
  <c r="S313" i="3"/>
  <c r="R313" i="3"/>
  <c r="Q313" i="3"/>
  <c r="U312" i="3"/>
  <c r="T312" i="3"/>
  <c r="S312" i="3"/>
  <c r="R312" i="3"/>
  <c r="Q312" i="3"/>
  <c r="U311" i="3"/>
  <c r="T311" i="3"/>
  <c r="S311" i="3"/>
  <c r="R311" i="3"/>
  <c r="Q311" i="3"/>
  <c r="U310" i="3"/>
  <c r="T310" i="3"/>
  <c r="S310" i="3"/>
  <c r="R310" i="3"/>
  <c r="Q310" i="3"/>
  <c r="U309" i="3"/>
  <c r="T309" i="3"/>
  <c r="S309" i="3"/>
  <c r="R309" i="3"/>
  <c r="Q309" i="3"/>
  <c r="U308" i="3"/>
  <c r="T308" i="3"/>
  <c r="S308" i="3"/>
  <c r="R308" i="3"/>
  <c r="Q308" i="3"/>
  <c r="U307" i="3"/>
  <c r="T307" i="3"/>
  <c r="S307" i="3"/>
  <c r="R307" i="3"/>
  <c r="Q307" i="3"/>
  <c r="U306" i="3"/>
  <c r="T306" i="3"/>
  <c r="S306" i="3"/>
  <c r="R306" i="3"/>
  <c r="Q306" i="3"/>
  <c r="U305" i="3"/>
  <c r="T305" i="3"/>
  <c r="S305" i="3"/>
  <c r="R305" i="3"/>
  <c r="Q305" i="3"/>
  <c r="U304" i="3"/>
  <c r="T304" i="3"/>
  <c r="S304" i="3"/>
  <c r="R304" i="3"/>
  <c r="Q304" i="3"/>
  <c r="U303" i="3"/>
  <c r="T303" i="3"/>
  <c r="S303" i="3"/>
  <c r="R303" i="3"/>
  <c r="Q303" i="3"/>
  <c r="U302" i="3"/>
  <c r="T302" i="3"/>
  <c r="S302" i="3"/>
  <c r="R302" i="3"/>
  <c r="Q302" i="3"/>
  <c r="U301" i="3"/>
  <c r="T301" i="3"/>
  <c r="S301" i="3"/>
  <c r="R301" i="3"/>
  <c r="Q301" i="3"/>
  <c r="U300" i="3"/>
  <c r="T300" i="3"/>
  <c r="S300" i="3"/>
  <c r="R300" i="3"/>
  <c r="Q300" i="3"/>
  <c r="U299" i="3"/>
  <c r="T299" i="3"/>
  <c r="S299" i="3"/>
  <c r="R299" i="3"/>
  <c r="Q299" i="3"/>
  <c r="U298" i="3"/>
  <c r="T298" i="3"/>
  <c r="S298" i="3"/>
  <c r="R298" i="3"/>
  <c r="Q298" i="3"/>
  <c r="U297" i="3"/>
  <c r="T297" i="3"/>
  <c r="S297" i="3"/>
  <c r="R297" i="3"/>
  <c r="Q297" i="3"/>
  <c r="U296" i="3"/>
  <c r="T296" i="3"/>
  <c r="S296" i="3"/>
  <c r="R296" i="3"/>
  <c r="Q296" i="3"/>
  <c r="U295" i="3"/>
  <c r="T295" i="3"/>
  <c r="S295" i="3"/>
  <c r="R295" i="3"/>
  <c r="Q295" i="3"/>
  <c r="U294" i="3"/>
  <c r="T294" i="3"/>
  <c r="S294" i="3"/>
  <c r="R294" i="3"/>
  <c r="Q294" i="3"/>
  <c r="U293" i="3"/>
  <c r="T293" i="3"/>
  <c r="S293" i="3"/>
  <c r="R293" i="3"/>
  <c r="Q293" i="3"/>
  <c r="U292" i="3"/>
  <c r="T292" i="3"/>
  <c r="S292" i="3"/>
  <c r="R292" i="3"/>
  <c r="Q292" i="3"/>
  <c r="U291" i="3"/>
  <c r="T291" i="3"/>
  <c r="S291" i="3"/>
  <c r="R291" i="3"/>
  <c r="Q291" i="3"/>
  <c r="U290" i="3"/>
  <c r="T290" i="3"/>
  <c r="S290" i="3"/>
  <c r="R290" i="3"/>
  <c r="Q290" i="3"/>
  <c r="U289" i="3"/>
  <c r="T289" i="3"/>
  <c r="S289" i="3"/>
  <c r="R289" i="3"/>
  <c r="Q289" i="3"/>
  <c r="U288" i="3"/>
  <c r="T288" i="3"/>
  <c r="S288" i="3"/>
  <c r="R288" i="3"/>
  <c r="Q288" i="3"/>
  <c r="U287" i="3"/>
  <c r="T287" i="3"/>
  <c r="S287" i="3"/>
  <c r="R287" i="3"/>
  <c r="Q287" i="3"/>
  <c r="U286" i="3"/>
  <c r="T286" i="3"/>
  <c r="S286" i="3"/>
  <c r="R286" i="3"/>
  <c r="Q286" i="3"/>
  <c r="U285" i="3"/>
  <c r="T285" i="3"/>
  <c r="S285" i="3"/>
  <c r="R285" i="3"/>
  <c r="Q285" i="3"/>
  <c r="U284" i="3"/>
  <c r="T284" i="3"/>
  <c r="S284" i="3"/>
  <c r="R284" i="3"/>
  <c r="Q284" i="3"/>
  <c r="U283" i="3"/>
  <c r="T283" i="3"/>
  <c r="S283" i="3"/>
  <c r="R283" i="3"/>
  <c r="Q283" i="3"/>
  <c r="U282" i="3"/>
  <c r="T282" i="3"/>
  <c r="S282" i="3"/>
  <c r="R282" i="3"/>
  <c r="Q282" i="3"/>
  <c r="U281" i="3"/>
  <c r="T281" i="3"/>
  <c r="S281" i="3"/>
  <c r="R281" i="3"/>
  <c r="Q281" i="3"/>
  <c r="U280" i="3"/>
  <c r="T280" i="3"/>
  <c r="S280" i="3"/>
  <c r="R280" i="3"/>
  <c r="Q280" i="3"/>
  <c r="U279" i="3"/>
  <c r="T279" i="3"/>
  <c r="S279" i="3"/>
  <c r="R279" i="3"/>
  <c r="Q279" i="3"/>
  <c r="U278" i="3"/>
  <c r="T278" i="3"/>
  <c r="S278" i="3"/>
  <c r="R278" i="3"/>
  <c r="Q278" i="3"/>
  <c r="U277" i="3"/>
  <c r="T277" i="3"/>
  <c r="S277" i="3"/>
  <c r="R277" i="3"/>
  <c r="Q277" i="3"/>
  <c r="U276" i="3"/>
  <c r="T276" i="3"/>
  <c r="S276" i="3"/>
  <c r="R276" i="3"/>
  <c r="Q276" i="3"/>
  <c r="U275" i="3"/>
  <c r="T275" i="3"/>
  <c r="S275" i="3"/>
  <c r="R275" i="3"/>
  <c r="Q275" i="3"/>
  <c r="U274" i="3"/>
  <c r="T274" i="3"/>
  <c r="S274" i="3"/>
  <c r="R274" i="3"/>
  <c r="Q274" i="3"/>
  <c r="U273" i="3"/>
  <c r="T273" i="3"/>
  <c r="S273" i="3"/>
  <c r="R273" i="3"/>
  <c r="Q273" i="3"/>
  <c r="U272" i="3"/>
  <c r="T272" i="3"/>
  <c r="S272" i="3"/>
  <c r="R272" i="3"/>
  <c r="Q272" i="3"/>
  <c r="U271" i="3"/>
  <c r="T271" i="3"/>
  <c r="S271" i="3"/>
  <c r="R271" i="3"/>
  <c r="Q271" i="3"/>
  <c r="U270" i="3"/>
  <c r="T270" i="3"/>
  <c r="S270" i="3"/>
  <c r="R270" i="3"/>
  <c r="Q270" i="3"/>
  <c r="U269" i="3"/>
  <c r="T269" i="3"/>
  <c r="S269" i="3"/>
  <c r="R269" i="3"/>
  <c r="Q269" i="3"/>
  <c r="U268" i="3"/>
  <c r="T268" i="3"/>
  <c r="S268" i="3"/>
  <c r="R268" i="3"/>
  <c r="Q268" i="3"/>
  <c r="U267" i="3"/>
  <c r="T267" i="3"/>
  <c r="S267" i="3"/>
  <c r="R267" i="3"/>
  <c r="Q267" i="3"/>
  <c r="U266" i="3"/>
  <c r="T266" i="3"/>
  <c r="S266" i="3"/>
  <c r="R266" i="3"/>
  <c r="Q266" i="3"/>
  <c r="U265" i="3"/>
  <c r="T265" i="3"/>
  <c r="S265" i="3"/>
  <c r="R265" i="3"/>
  <c r="Q265" i="3"/>
  <c r="U264" i="3"/>
  <c r="T264" i="3"/>
  <c r="S264" i="3"/>
  <c r="R264" i="3"/>
  <c r="Q264" i="3"/>
  <c r="U263" i="3"/>
  <c r="T263" i="3"/>
  <c r="S263" i="3"/>
  <c r="R263" i="3"/>
  <c r="Q263" i="3"/>
  <c r="U262" i="3"/>
  <c r="T262" i="3"/>
  <c r="S262" i="3"/>
  <c r="R262" i="3"/>
  <c r="Q262" i="3"/>
  <c r="U261" i="3"/>
  <c r="T261" i="3"/>
  <c r="S261" i="3"/>
  <c r="R261" i="3"/>
  <c r="Q261" i="3"/>
  <c r="U260" i="3"/>
  <c r="T260" i="3"/>
  <c r="S260" i="3"/>
  <c r="R260" i="3"/>
  <c r="Q260" i="3"/>
  <c r="U259" i="3"/>
  <c r="T259" i="3"/>
  <c r="S259" i="3"/>
  <c r="R259" i="3"/>
  <c r="Q259" i="3"/>
  <c r="U258" i="3"/>
  <c r="T258" i="3"/>
  <c r="S258" i="3"/>
  <c r="R258" i="3"/>
  <c r="Q258" i="3"/>
  <c r="U257" i="3"/>
  <c r="T257" i="3"/>
  <c r="S257" i="3"/>
  <c r="R257" i="3"/>
  <c r="Q257" i="3"/>
  <c r="U256" i="3"/>
  <c r="T256" i="3"/>
  <c r="S256" i="3"/>
  <c r="R256" i="3"/>
  <c r="Q256" i="3"/>
  <c r="U255" i="3"/>
  <c r="T255" i="3"/>
  <c r="S255" i="3"/>
  <c r="R255" i="3"/>
  <c r="Q255" i="3"/>
  <c r="U254" i="3"/>
  <c r="T254" i="3"/>
  <c r="S254" i="3"/>
  <c r="R254" i="3"/>
  <c r="Q254" i="3"/>
  <c r="U253" i="3"/>
  <c r="T253" i="3"/>
  <c r="S253" i="3"/>
  <c r="R253" i="3"/>
  <c r="Q253" i="3"/>
  <c r="U252" i="3"/>
  <c r="T252" i="3"/>
  <c r="S252" i="3"/>
  <c r="R252" i="3"/>
  <c r="Q252" i="3"/>
  <c r="U251" i="3"/>
  <c r="T251" i="3"/>
  <c r="S251" i="3"/>
  <c r="R251" i="3"/>
  <c r="Q251" i="3"/>
  <c r="U250" i="3"/>
  <c r="T250" i="3"/>
  <c r="S250" i="3"/>
  <c r="R250" i="3"/>
  <c r="Q250" i="3"/>
  <c r="U249" i="3"/>
  <c r="T249" i="3"/>
  <c r="S249" i="3"/>
  <c r="R249" i="3"/>
  <c r="Q249" i="3"/>
  <c r="U248" i="3"/>
  <c r="T248" i="3"/>
  <c r="S248" i="3"/>
  <c r="R248" i="3"/>
  <c r="Q248" i="3"/>
  <c r="U247" i="3"/>
  <c r="T247" i="3"/>
  <c r="S247" i="3"/>
  <c r="R247" i="3"/>
  <c r="Q247" i="3"/>
  <c r="U246" i="3"/>
  <c r="T246" i="3"/>
  <c r="S246" i="3"/>
  <c r="R246" i="3"/>
  <c r="Q246" i="3"/>
  <c r="U245" i="3"/>
  <c r="T245" i="3"/>
  <c r="S245" i="3"/>
  <c r="R245" i="3"/>
  <c r="Q245" i="3"/>
  <c r="U244" i="3"/>
  <c r="T244" i="3"/>
  <c r="S244" i="3"/>
  <c r="R244" i="3"/>
  <c r="Q244" i="3"/>
  <c r="U243" i="3"/>
  <c r="T243" i="3"/>
  <c r="S243" i="3"/>
  <c r="R243" i="3"/>
  <c r="Q243" i="3"/>
  <c r="U242" i="3"/>
  <c r="T242" i="3"/>
  <c r="S242" i="3"/>
  <c r="R242" i="3"/>
  <c r="Q242" i="3"/>
  <c r="U241" i="3"/>
  <c r="T241" i="3"/>
  <c r="S241" i="3"/>
  <c r="R241" i="3"/>
  <c r="Q241" i="3"/>
  <c r="U240" i="3"/>
  <c r="T240" i="3"/>
  <c r="S240" i="3"/>
  <c r="R240" i="3"/>
  <c r="Q240" i="3"/>
  <c r="U239" i="3"/>
  <c r="T239" i="3"/>
  <c r="S239" i="3"/>
  <c r="R239" i="3"/>
  <c r="Q239" i="3"/>
  <c r="U238" i="3"/>
  <c r="T238" i="3"/>
  <c r="S238" i="3"/>
  <c r="R238" i="3"/>
  <c r="Q238" i="3"/>
  <c r="U237" i="3"/>
  <c r="T237" i="3"/>
  <c r="S237" i="3"/>
  <c r="R237" i="3"/>
  <c r="Q237" i="3"/>
  <c r="U236" i="3"/>
  <c r="T236" i="3"/>
  <c r="S236" i="3"/>
  <c r="R236" i="3"/>
  <c r="Q236" i="3"/>
  <c r="U235" i="3"/>
  <c r="T235" i="3"/>
  <c r="S235" i="3"/>
  <c r="R235" i="3"/>
  <c r="Q235" i="3"/>
  <c r="U234" i="3"/>
  <c r="T234" i="3"/>
  <c r="S234" i="3"/>
  <c r="R234" i="3"/>
  <c r="Q234" i="3"/>
  <c r="U233" i="3"/>
  <c r="T233" i="3"/>
  <c r="S233" i="3"/>
  <c r="R233" i="3"/>
  <c r="Q233" i="3"/>
  <c r="U232" i="3"/>
  <c r="T232" i="3"/>
  <c r="S232" i="3"/>
  <c r="R232" i="3"/>
  <c r="Q232" i="3"/>
  <c r="U231" i="3"/>
  <c r="T231" i="3"/>
  <c r="S231" i="3"/>
  <c r="R231" i="3"/>
  <c r="Q231" i="3"/>
  <c r="U230" i="3"/>
  <c r="T230" i="3"/>
  <c r="S230" i="3"/>
  <c r="R230" i="3"/>
  <c r="Q230" i="3"/>
  <c r="U229" i="3"/>
  <c r="T229" i="3"/>
  <c r="S229" i="3"/>
  <c r="R229" i="3"/>
  <c r="Q229" i="3"/>
  <c r="U228" i="3"/>
  <c r="T228" i="3"/>
  <c r="S228" i="3"/>
  <c r="R228" i="3"/>
  <c r="Q228" i="3"/>
  <c r="U227" i="3"/>
  <c r="T227" i="3"/>
  <c r="S227" i="3"/>
  <c r="R227" i="3"/>
  <c r="Q227" i="3"/>
  <c r="U226" i="3"/>
  <c r="T226" i="3"/>
  <c r="S226" i="3"/>
  <c r="R226" i="3"/>
  <c r="Q226" i="3"/>
  <c r="U225" i="3"/>
  <c r="T225" i="3"/>
  <c r="S225" i="3"/>
  <c r="R225" i="3"/>
  <c r="Q225" i="3"/>
  <c r="U224" i="3"/>
  <c r="T224" i="3"/>
  <c r="S224" i="3"/>
  <c r="R224" i="3"/>
  <c r="Q224" i="3"/>
  <c r="U223" i="3"/>
  <c r="T223" i="3"/>
  <c r="S223" i="3"/>
  <c r="R223" i="3"/>
  <c r="Q223" i="3"/>
  <c r="U222" i="3"/>
  <c r="T222" i="3"/>
  <c r="S222" i="3"/>
  <c r="R222" i="3"/>
  <c r="Q222" i="3"/>
  <c r="U221" i="3"/>
  <c r="T221" i="3"/>
  <c r="S221" i="3"/>
  <c r="R221" i="3"/>
  <c r="Q221" i="3"/>
  <c r="U220" i="3"/>
  <c r="T220" i="3"/>
  <c r="S220" i="3"/>
  <c r="R220" i="3"/>
  <c r="Q220" i="3"/>
  <c r="U219" i="3"/>
  <c r="T219" i="3"/>
  <c r="S219" i="3"/>
  <c r="R219" i="3"/>
  <c r="Q219" i="3"/>
  <c r="U218" i="3"/>
  <c r="T218" i="3"/>
  <c r="S218" i="3"/>
  <c r="R218" i="3"/>
  <c r="Q218" i="3"/>
  <c r="U217" i="3"/>
  <c r="T217" i="3"/>
  <c r="S217" i="3"/>
  <c r="R217" i="3"/>
  <c r="Q217" i="3"/>
  <c r="U216" i="3"/>
  <c r="T216" i="3"/>
  <c r="S216" i="3"/>
  <c r="R216" i="3"/>
  <c r="Q216" i="3"/>
  <c r="U215" i="3"/>
  <c r="T215" i="3"/>
  <c r="S215" i="3"/>
  <c r="R215" i="3"/>
  <c r="Q215" i="3"/>
  <c r="U214" i="3"/>
  <c r="T214" i="3"/>
  <c r="S214" i="3"/>
  <c r="R214" i="3"/>
  <c r="Q214" i="3"/>
  <c r="U213" i="3"/>
  <c r="T213" i="3"/>
  <c r="S213" i="3"/>
  <c r="R213" i="3"/>
  <c r="Q213" i="3"/>
  <c r="U212" i="3"/>
  <c r="T212" i="3"/>
  <c r="S212" i="3"/>
  <c r="R212" i="3"/>
  <c r="Q212" i="3"/>
  <c r="U211" i="3"/>
  <c r="T211" i="3"/>
  <c r="S211" i="3"/>
  <c r="R211" i="3"/>
  <c r="Q211" i="3"/>
  <c r="U210" i="3"/>
  <c r="T210" i="3"/>
  <c r="S210" i="3"/>
  <c r="R210" i="3"/>
  <c r="Q210" i="3"/>
  <c r="U209" i="3"/>
  <c r="T209" i="3"/>
  <c r="S209" i="3"/>
  <c r="R209" i="3"/>
  <c r="Q209" i="3"/>
  <c r="U208" i="3"/>
  <c r="T208" i="3"/>
  <c r="S208" i="3"/>
  <c r="R208" i="3"/>
  <c r="Q208" i="3"/>
  <c r="U207" i="3"/>
  <c r="T207" i="3"/>
  <c r="S207" i="3"/>
  <c r="R207" i="3"/>
  <c r="Q207" i="3"/>
  <c r="U206" i="3"/>
  <c r="T206" i="3"/>
  <c r="S206" i="3"/>
  <c r="R206" i="3"/>
  <c r="Q206" i="3"/>
  <c r="U205" i="3"/>
  <c r="T205" i="3"/>
  <c r="S205" i="3"/>
  <c r="R205" i="3"/>
  <c r="Q205" i="3"/>
  <c r="U204" i="3"/>
  <c r="T204" i="3"/>
  <c r="S204" i="3"/>
  <c r="R204" i="3"/>
  <c r="Q204" i="3"/>
  <c r="U203" i="3"/>
  <c r="T203" i="3"/>
  <c r="S203" i="3"/>
  <c r="R203" i="3"/>
  <c r="Q203" i="3"/>
  <c r="U202" i="3"/>
  <c r="T202" i="3"/>
  <c r="S202" i="3"/>
  <c r="R202" i="3"/>
  <c r="Q202" i="3"/>
  <c r="U201" i="3"/>
  <c r="T201" i="3"/>
  <c r="S201" i="3"/>
  <c r="R201" i="3"/>
  <c r="Q201" i="3"/>
  <c r="U200" i="3"/>
  <c r="T200" i="3"/>
  <c r="S200" i="3"/>
  <c r="R200" i="3"/>
  <c r="Q200" i="3"/>
  <c r="U199" i="3"/>
  <c r="T199" i="3"/>
  <c r="S199" i="3"/>
  <c r="R199" i="3"/>
  <c r="Q199" i="3"/>
  <c r="U198" i="3"/>
  <c r="T198" i="3"/>
  <c r="S198" i="3"/>
  <c r="R198" i="3"/>
  <c r="Q198" i="3"/>
  <c r="U197" i="3"/>
  <c r="T197" i="3"/>
  <c r="S197" i="3"/>
  <c r="R197" i="3"/>
  <c r="Q197" i="3"/>
  <c r="U196" i="3"/>
  <c r="T196" i="3"/>
  <c r="S196" i="3"/>
  <c r="R196" i="3"/>
  <c r="Q196" i="3"/>
  <c r="U195" i="3"/>
  <c r="T195" i="3"/>
  <c r="S195" i="3"/>
  <c r="R195" i="3"/>
  <c r="Q195" i="3"/>
  <c r="U194" i="3"/>
  <c r="T194" i="3"/>
  <c r="S194" i="3"/>
  <c r="R194" i="3"/>
  <c r="Q194" i="3"/>
  <c r="U193" i="3"/>
  <c r="T193" i="3"/>
  <c r="S193" i="3"/>
  <c r="R193" i="3"/>
  <c r="Q193" i="3"/>
  <c r="U192" i="3"/>
  <c r="T192" i="3"/>
  <c r="S192" i="3"/>
  <c r="R192" i="3"/>
  <c r="Q192" i="3"/>
  <c r="U191" i="3"/>
  <c r="T191" i="3"/>
  <c r="S191" i="3"/>
  <c r="R191" i="3"/>
  <c r="Q191" i="3"/>
  <c r="U190" i="3"/>
  <c r="T190" i="3"/>
  <c r="S190" i="3"/>
  <c r="R190" i="3"/>
  <c r="Q190" i="3"/>
  <c r="U189" i="3"/>
  <c r="T189" i="3"/>
  <c r="S189" i="3"/>
  <c r="R189" i="3"/>
  <c r="Q189" i="3"/>
  <c r="U188" i="3"/>
  <c r="T188" i="3"/>
  <c r="S188" i="3"/>
  <c r="R188" i="3"/>
  <c r="Q188" i="3"/>
  <c r="U187" i="3"/>
  <c r="T187" i="3"/>
  <c r="S187" i="3"/>
  <c r="R187" i="3"/>
  <c r="Q187" i="3"/>
  <c r="U186" i="3"/>
  <c r="T186" i="3"/>
  <c r="S186" i="3"/>
  <c r="R186" i="3"/>
  <c r="Q186" i="3"/>
  <c r="U185" i="3"/>
  <c r="T185" i="3"/>
  <c r="S185" i="3"/>
  <c r="R185" i="3"/>
  <c r="Q185" i="3"/>
  <c r="U184" i="3"/>
  <c r="T184" i="3"/>
  <c r="S184" i="3"/>
  <c r="R184" i="3"/>
  <c r="Q184" i="3"/>
  <c r="U183" i="3"/>
  <c r="T183" i="3"/>
  <c r="S183" i="3"/>
  <c r="R183" i="3"/>
  <c r="Q183" i="3"/>
  <c r="U182" i="3"/>
  <c r="T182" i="3"/>
  <c r="S182" i="3"/>
  <c r="R182" i="3"/>
  <c r="Q182" i="3"/>
  <c r="U181" i="3"/>
  <c r="T181" i="3"/>
  <c r="S181" i="3"/>
  <c r="R181" i="3"/>
  <c r="Q181" i="3"/>
  <c r="U180" i="3"/>
  <c r="T180" i="3"/>
  <c r="S180" i="3"/>
  <c r="R180" i="3"/>
  <c r="Q180" i="3"/>
  <c r="U179" i="3"/>
  <c r="T179" i="3"/>
  <c r="S179" i="3"/>
  <c r="R179" i="3"/>
  <c r="Q179" i="3"/>
  <c r="U178" i="3"/>
  <c r="T178" i="3"/>
  <c r="S178" i="3"/>
  <c r="R178" i="3"/>
  <c r="Q178" i="3"/>
  <c r="U177" i="3"/>
  <c r="T177" i="3"/>
  <c r="S177" i="3"/>
  <c r="R177" i="3"/>
  <c r="Q177" i="3"/>
  <c r="U176" i="3"/>
  <c r="T176" i="3"/>
  <c r="S176" i="3"/>
  <c r="R176" i="3"/>
  <c r="Q176" i="3"/>
  <c r="U175" i="3"/>
  <c r="T175" i="3"/>
  <c r="S175" i="3"/>
  <c r="R175" i="3"/>
  <c r="Q175" i="3"/>
  <c r="U174" i="3"/>
  <c r="T174" i="3"/>
  <c r="S174" i="3"/>
  <c r="R174" i="3"/>
  <c r="Q174" i="3"/>
  <c r="U173" i="3"/>
  <c r="T173" i="3"/>
  <c r="S173" i="3"/>
  <c r="R173" i="3"/>
  <c r="Q173" i="3"/>
  <c r="U172" i="3"/>
  <c r="T172" i="3"/>
  <c r="S172" i="3"/>
  <c r="R172" i="3"/>
  <c r="Q172" i="3"/>
  <c r="U171" i="3"/>
  <c r="T171" i="3"/>
  <c r="S171" i="3"/>
  <c r="R171" i="3"/>
  <c r="Q171" i="3"/>
  <c r="U170" i="3"/>
  <c r="T170" i="3"/>
  <c r="S170" i="3"/>
  <c r="R170" i="3"/>
  <c r="Q170" i="3"/>
  <c r="U169" i="3"/>
  <c r="T169" i="3"/>
  <c r="S169" i="3"/>
  <c r="R169" i="3"/>
  <c r="Q169" i="3"/>
  <c r="U168" i="3"/>
  <c r="T168" i="3"/>
  <c r="S168" i="3"/>
  <c r="R168" i="3"/>
  <c r="Q168" i="3"/>
  <c r="U167" i="3"/>
  <c r="T167" i="3"/>
  <c r="S167" i="3"/>
  <c r="R167" i="3"/>
  <c r="Q167" i="3"/>
  <c r="U166" i="3"/>
  <c r="T166" i="3"/>
  <c r="S166" i="3"/>
  <c r="R166" i="3"/>
  <c r="Q166" i="3"/>
  <c r="U165" i="3"/>
  <c r="T165" i="3"/>
  <c r="S165" i="3"/>
  <c r="R165" i="3"/>
  <c r="Q165" i="3"/>
  <c r="U164" i="3"/>
  <c r="T164" i="3"/>
  <c r="S164" i="3"/>
  <c r="R164" i="3"/>
  <c r="Q164" i="3"/>
  <c r="U163" i="3"/>
  <c r="T163" i="3"/>
  <c r="S163" i="3"/>
  <c r="R163" i="3"/>
  <c r="Q163" i="3"/>
  <c r="U162" i="3"/>
  <c r="T162" i="3"/>
  <c r="S162" i="3"/>
  <c r="R162" i="3"/>
  <c r="Q162" i="3"/>
  <c r="U161" i="3"/>
  <c r="T161" i="3"/>
  <c r="S161" i="3"/>
  <c r="R161" i="3"/>
  <c r="Q161" i="3"/>
  <c r="U160" i="3"/>
  <c r="T160" i="3"/>
  <c r="S160" i="3"/>
  <c r="R160" i="3"/>
  <c r="Q160" i="3"/>
  <c r="U159" i="3"/>
  <c r="T159" i="3"/>
  <c r="S159" i="3"/>
  <c r="R159" i="3"/>
  <c r="Q159" i="3"/>
  <c r="U158" i="3"/>
  <c r="T158" i="3"/>
  <c r="S158" i="3"/>
  <c r="R158" i="3"/>
  <c r="Q158" i="3"/>
  <c r="U157" i="3"/>
  <c r="T157" i="3"/>
  <c r="S157" i="3"/>
  <c r="R157" i="3"/>
  <c r="Q157" i="3"/>
  <c r="U156" i="3"/>
  <c r="T156" i="3"/>
  <c r="S156" i="3"/>
  <c r="R156" i="3"/>
  <c r="Q156" i="3"/>
  <c r="U155" i="3"/>
  <c r="T155" i="3"/>
  <c r="S155" i="3"/>
  <c r="R155" i="3"/>
  <c r="Q155" i="3"/>
  <c r="U154" i="3"/>
  <c r="T154" i="3"/>
  <c r="S154" i="3"/>
  <c r="R154" i="3"/>
  <c r="Q154" i="3"/>
  <c r="U153" i="3"/>
  <c r="T153" i="3"/>
  <c r="S153" i="3"/>
  <c r="R153" i="3"/>
  <c r="Q153" i="3"/>
  <c r="U152" i="3"/>
  <c r="T152" i="3"/>
  <c r="S152" i="3"/>
  <c r="R152" i="3"/>
  <c r="Q152" i="3"/>
  <c r="U151" i="3"/>
  <c r="T151" i="3"/>
  <c r="S151" i="3"/>
  <c r="R151" i="3"/>
  <c r="Q151" i="3"/>
  <c r="U150" i="3"/>
  <c r="T150" i="3"/>
  <c r="S150" i="3"/>
  <c r="R150" i="3"/>
  <c r="Q150" i="3"/>
  <c r="U149" i="3"/>
  <c r="T149" i="3"/>
  <c r="S149" i="3"/>
  <c r="R149" i="3"/>
  <c r="Q149" i="3"/>
  <c r="U148" i="3"/>
  <c r="T148" i="3"/>
  <c r="S148" i="3"/>
  <c r="R148" i="3"/>
  <c r="Q148" i="3"/>
  <c r="U147" i="3"/>
  <c r="T147" i="3"/>
  <c r="S147" i="3"/>
  <c r="R147" i="3"/>
  <c r="Q147" i="3"/>
  <c r="U146" i="3"/>
  <c r="T146" i="3"/>
  <c r="S146" i="3"/>
  <c r="R146" i="3"/>
  <c r="Q146" i="3"/>
  <c r="U145" i="3"/>
  <c r="T145" i="3"/>
  <c r="S145" i="3"/>
  <c r="R145" i="3"/>
  <c r="Q145" i="3"/>
  <c r="U144" i="3"/>
  <c r="T144" i="3"/>
  <c r="S144" i="3"/>
  <c r="R144" i="3"/>
  <c r="Q144" i="3"/>
  <c r="U143" i="3"/>
  <c r="T143" i="3"/>
  <c r="S143" i="3"/>
  <c r="R143" i="3"/>
  <c r="Q143" i="3"/>
  <c r="U142" i="3"/>
  <c r="T142" i="3"/>
  <c r="S142" i="3"/>
  <c r="R142" i="3"/>
  <c r="Q142" i="3"/>
  <c r="U141" i="3"/>
  <c r="T141" i="3"/>
  <c r="S141" i="3"/>
  <c r="R141" i="3"/>
  <c r="Q141" i="3"/>
  <c r="U140" i="3"/>
  <c r="T140" i="3"/>
  <c r="S140" i="3"/>
  <c r="R140" i="3"/>
  <c r="Q140" i="3"/>
  <c r="U139" i="3"/>
  <c r="T139" i="3"/>
  <c r="S139" i="3"/>
  <c r="R139" i="3"/>
  <c r="Q139" i="3"/>
  <c r="U138" i="3"/>
  <c r="T138" i="3"/>
  <c r="S138" i="3"/>
  <c r="R138" i="3"/>
  <c r="Q138" i="3"/>
  <c r="U137" i="3"/>
  <c r="T137" i="3"/>
  <c r="S137" i="3"/>
  <c r="R137" i="3"/>
  <c r="Q137" i="3"/>
  <c r="U136" i="3"/>
  <c r="T136" i="3"/>
  <c r="S136" i="3"/>
  <c r="R136" i="3"/>
  <c r="Q136" i="3"/>
  <c r="U135" i="3"/>
  <c r="T135" i="3"/>
  <c r="S135" i="3"/>
  <c r="R135" i="3"/>
  <c r="Q135" i="3"/>
  <c r="U134" i="3"/>
  <c r="T134" i="3"/>
  <c r="S134" i="3"/>
  <c r="R134" i="3"/>
  <c r="Q134" i="3"/>
  <c r="U133" i="3"/>
  <c r="T133" i="3"/>
  <c r="S133" i="3"/>
  <c r="R133" i="3"/>
  <c r="Q133" i="3"/>
  <c r="U132" i="3"/>
  <c r="T132" i="3"/>
  <c r="S132" i="3"/>
  <c r="R132" i="3"/>
  <c r="Q132" i="3"/>
  <c r="U131" i="3"/>
  <c r="T131" i="3"/>
  <c r="S131" i="3"/>
  <c r="R131" i="3"/>
  <c r="Q131" i="3"/>
  <c r="U130" i="3"/>
  <c r="T130" i="3"/>
  <c r="S130" i="3"/>
  <c r="R130" i="3"/>
  <c r="Q130" i="3"/>
  <c r="U129" i="3"/>
  <c r="T129" i="3"/>
  <c r="S129" i="3"/>
  <c r="R129" i="3"/>
  <c r="Q129" i="3"/>
  <c r="U128" i="3"/>
  <c r="T128" i="3"/>
  <c r="S128" i="3"/>
  <c r="R128" i="3"/>
  <c r="Q128" i="3"/>
  <c r="U127" i="3"/>
  <c r="T127" i="3"/>
  <c r="S127" i="3"/>
  <c r="R127" i="3"/>
  <c r="Q127" i="3"/>
  <c r="U126" i="3"/>
  <c r="T126" i="3"/>
  <c r="S126" i="3"/>
  <c r="R126" i="3"/>
  <c r="Q126" i="3"/>
  <c r="U125" i="3"/>
  <c r="T125" i="3"/>
  <c r="S125" i="3"/>
  <c r="R125" i="3"/>
  <c r="Q125" i="3"/>
  <c r="U124" i="3"/>
  <c r="T124" i="3"/>
  <c r="S124" i="3"/>
  <c r="R124" i="3"/>
  <c r="Q124" i="3"/>
  <c r="U123" i="3"/>
  <c r="T123" i="3"/>
  <c r="S123" i="3"/>
  <c r="R123" i="3"/>
  <c r="Q123" i="3"/>
  <c r="U122" i="3"/>
  <c r="T122" i="3"/>
  <c r="S122" i="3"/>
  <c r="R122" i="3"/>
  <c r="Q122" i="3"/>
  <c r="U121" i="3"/>
  <c r="T121" i="3"/>
  <c r="S121" i="3"/>
  <c r="R121" i="3"/>
  <c r="Q121" i="3"/>
  <c r="U120" i="3"/>
  <c r="T120" i="3"/>
  <c r="S120" i="3"/>
  <c r="R120" i="3"/>
  <c r="Q120" i="3"/>
  <c r="U119" i="3"/>
  <c r="T119" i="3"/>
  <c r="S119" i="3"/>
  <c r="R119" i="3"/>
  <c r="Q119" i="3"/>
  <c r="U118" i="3"/>
  <c r="T118" i="3"/>
  <c r="S118" i="3"/>
  <c r="R118" i="3"/>
  <c r="Q118" i="3"/>
  <c r="U117" i="3"/>
  <c r="T117" i="3"/>
  <c r="S117" i="3"/>
  <c r="R117" i="3"/>
  <c r="Q117" i="3"/>
  <c r="U116" i="3"/>
  <c r="T116" i="3"/>
  <c r="S116" i="3"/>
  <c r="R116" i="3"/>
  <c r="Q116" i="3"/>
  <c r="U115" i="3"/>
  <c r="T115" i="3"/>
  <c r="S115" i="3"/>
  <c r="R115" i="3"/>
  <c r="Q115" i="3"/>
  <c r="U114" i="3"/>
  <c r="T114" i="3"/>
  <c r="S114" i="3"/>
  <c r="R114" i="3"/>
  <c r="Q114" i="3"/>
  <c r="U113" i="3"/>
  <c r="T113" i="3"/>
  <c r="S113" i="3"/>
  <c r="R113" i="3"/>
  <c r="Q113" i="3"/>
  <c r="U112" i="3"/>
  <c r="T112" i="3"/>
  <c r="S112" i="3"/>
  <c r="R112" i="3"/>
  <c r="Q112" i="3"/>
  <c r="U111" i="3"/>
  <c r="T111" i="3"/>
  <c r="S111" i="3"/>
  <c r="R111" i="3"/>
  <c r="Q111" i="3"/>
  <c r="U110" i="3"/>
  <c r="T110" i="3"/>
  <c r="S110" i="3"/>
  <c r="R110" i="3"/>
  <c r="Q110" i="3"/>
  <c r="U109" i="3"/>
  <c r="T109" i="3"/>
  <c r="S109" i="3"/>
  <c r="R109" i="3"/>
  <c r="Q109" i="3"/>
  <c r="U108" i="3"/>
  <c r="T108" i="3"/>
  <c r="S108" i="3"/>
  <c r="R108" i="3"/>
  <c r="Q108" i="3"/>
  <c r="U107" i="3"/>
  <c r="T107" i="3"/>
  <c r="S107" i="3"/>
  <c r="R107" i="3"/>
  <c r="Q107" i="3"/>
  <c r="U106" i="3"/>
  <c r="T106" i="3"/>
  <c r="S106" i="3"/>
  <c r="R106" i="3"/>
  <c r="Q106" i="3"/>
  <c r="U105" i="3"/>
  <c r="T105" i="3"/>
  <c r="S105" i="3"/>
  <c r="R105" i="3"/>
  <c r="Q105" i="3"/>
  <c r="U104" i="3"/>
  <c r="T104" i="3"/>
  <c r="S104" i="3"/>
  <c r="R104" i="3"/>
  <c r="Q104" i="3"/>
  <c r="U103" i="3"/>
  <c r="T103" i="3"/>
  <c r="S103" i="3"/>
  <c r="R103" i="3"/>
  <c r="Q103" i="3"/>
  <c r="U102" i="3"/>
  <c r="T102" i="3"/>
  <c r="S102" i="3"/>
  <c r="R102" i="3"/>
  <c r="Q102" i="3"/>
  <c r="U101" i="3"/>
  <c r="T101" i="3"/>
  <c r="S101" i="3"/>
  <c r="R101" i="3"/>
  <c r="Q101" i="3"/>
  <c r="U100" i="3"/>
  <c r="T100" i="3"/>
  <c r="S100" i="3"/>
  <c r="R100" i="3"/>
  <c r="Q100" i="3"/>
  <c r="U99" i="3"/>
  <c r="T99" i="3"/>
  <c r="S99" i="3"/>
  <c r="R99" i="3"/>
  <c r="Q99" i="3"/>
  <c r="U98" i="3"/>
  <c r="T98" i="3"/>
  <c r="S98" i="3"/>
  <c r="R98" i="3"/>
  <c r="Q98" i="3"/>
  <c r="U97" i="3"/>
  <c r="T97" i="3"/>
  <c r="S97" i="3"/>
  <c r="R97" i="3"/>
  <c r="Q97" i="3"/>
  <c r="U96" i="3"/>
  <c r="T96" i="3"/>
  <c r="S96" i="3"/>
  <c r="R96" i="3"/>
  <c r="Q96" i="3"/>
  <c r="U95" i="3"/>
  <c r="T95" i="3"/>
  <c r="S95" i="3"/>
  <c r="R95" i="3"/>
  <c r="Q95" i="3"/>
  <c r="U94" i="3"/>
  <c r="T94" i="3"/>
  <c r="S94" i="3"/>
  <c r="R94" i="3"/>
  <c r="Q94" i="3"/>
  <c r="U93" i="3"/>
  <c r="T93" i="3"/>
  <c r="S93" i="3"/>
  <c r="R93" i="3"/>
  <c r="Q93" i="3"/>
  <c r="U92" i="3"/>
  <c r="T92" i="3"/>
  <c r="S92" i="3"/>
  <c r="R92" i="3"/>
  <c r="Q92" i="3"/>
  <c r="U91" i="3"/>
  <c r="T91" i="3"/>
  <c r="S91" i="3"/>
  <c r="R91" i="3"/>
  <c r="Q91" i="3"/>
  <c r="U90" i="3"/>
  <c r="T90" i="3"/>
  <c r="S90" i="3"/>
  <c r="R90" i="3"/>
  <c r="Q90" i="3"/>
  <c r="U89" i="3"/>
  <c r="T89" i="3"/>
  <c r="S89" i="3"/>
  <c r="R89" i="3"/>
  <c r="Q89" i="3"/>
  <c r="U88" i="3"/>
  <c r="T88" i="3"/>
  <c r="S88" i="3"/>
  <c r="R88" i="3"/>
  <c r="Q88" i="3"/>
  <c r="U87" i="3"/>
  <c r="T87" i="3"/>
  <c r="S87" i="3"/>
  <c r="R87" i="3"/>
  <c r="Q87" i="3"/>
  <c r="U86" i="3"/>
  <c r="T86" i="3"/>
  <c r="S86" i="3"/>
  <c r="R86" i="3"/>
  <c r="Q86" i="3"/>
  <c r="U85" i="3"/>
  <c r="T85" i="3"/>
  <c r="S85" i="3"/>
  <c r="R85" i="3"/>
  <c r="Q85" i="3"/>
  <c r="U84" i="3"/>
  <c r="T84" i="3"/>
  <c r="S84" i="3"/>
  <c r="R84" i="3"/>
  <c r="Q84" i="3"/>
  <c r="U83" i="3"/>
  <c r="T83" i="3"/>
  <c r="S83" i="3"/>
  <c r="R83" i="3"/>
  <c r="Q83" i="3"/>
  <c r="U82" i="3"/>
  <c r="T82" i="3"/>
  <c r="S82" i="3"/>
  <c r="R82" i="3"/>
  <c r="Q82" i="3"/>
  <c r="U81" i="3"/>
  <c r="T81" i="3"/>
  <c r="S81" i="3"/>
  <c r="R81" i="3"/>
  <c r="Q81" i="3"/>
  <c r="U80" i="3"/>
  <c r="T80" i="3"/>
  <c r="S80" i="3"/>
  <c r="R80" i="3"/>
  <c r="Q80" i="3"/>
  <c r="U79" i="3"/>
  <c r="T79" i="3"/>
  <c r="S79" i="3"/>
  <c r="R79" i="3"/>
  <c r="Q79" i="3"/>
  <c r="U78" i="3"/>
  <c r="T78" i="3"/>
  <c r="S78" i="3"/>
  <c r="R78" i="3"/>
  <c r="Q78" i="3"/>
  <c r="U77" i="3"/>
  <c r="T77" i="3"/>
  <c r="S77" i="3"/>
  <c r="R77" i="3"/>
  <c r="Q77" i="3"/>
  <c r="U76" i="3"/>
  <c r="T76" i="3"/>
  <c r="S76" i="3"/>
  <c r="R76" i="3"/>
  <c r="Q76" i="3"/>
  <c r="U75" i="3"/>
  <c r="T75" i="3"/>
  <c r="S75" i="3"/>
  <c r="R75" i="3"/>
  <c r="Q75" i="3"/>
  <c r="U74" i="3"/>
  <c r="T74" i="3"/>
  <c r="S74" i="3"/>
  <c r="R74" i="3"/>
  <c r="Q74" i="3"/>
  <c r="U73" i="3"/>
  <c r="T73" i="3"/>
  <c r="S73" i="3"/>
  <c r="R73" i="3"/>
  <c r="Q73" i="3"/>
  <c r="U72" i="3"/>
  <c r="T72" i="3"/>
  <c r="S72" i="3"/>
  <c r="R72" i="3"/>
  <c r="Q72" i="3"/>
  <c r="U71" i="3"/>
  <c r="T71" i="3"/>
  <c r="S71" i="3"/>
  <c r="R71" i="3"/>
  <c r="Q71" i="3"/>
  <c r="U70" i="3"/>
  <c r="T70" i="3"/>
  <c r="S70" i="3"/>
  <c r="R70" i="3"/>
  <c r="Q70" i="3"/>
  <c r="U69" i="3"/>
  <c r="T69" i="3"/>
  <c r="S69" i="3"/>
  <c r="R69" i="3"/>
  <c r="Q69" i="3"/>
  <c r="U68" i="3"/>
  <c r="T68" i="3"/>
  <c r="S68" i="3"/>
  <c r="R68" i="3"/>
  <c r="Q68" i="3"/>
  <c r="U67" i="3"/>
  <c r="T67" i="3"/>
  <c r="S67" i="3"/>
  <c r="R67" i="3"/>
  <c r="Q67" i="3"/>
  <c r="U66" i="3"/>
  <c r="T66" i="3"/>
  <c r="S66" i="3"/>
  <c r="R66" i="3"/>
  <c r="Q66" i="3"/>
  <c r="U65" i="3"/>
  <c r="T65" i="3"/>
  <c r="S65" i="3"/>
  <c r="R65" i="3"/>
  <c r="Q65" i="3"/>
  <c r="U64" i="3"/>
  <c r="T64" i="3"/>
  <c r="S64" i="3"/>
  <c r="R64" i="3"/>
  <c r="Q64" i="3"/>
  <c r="U63" i="3"/>
  <c r="T63" i="3"/>
  <c r="S63" i="3"/>
  <c r="R63" i="3"/>
  <c r="Q63" i="3"/>
  <c r="U62" i="3"/>
  <c r="T62" i="3"/>
  <c r="S62" i="3"/>
  <c r="R62" i="3"/>
  <c r="Q62" i="3"/>
  <c r="U61" i="3"/>
  <c r="T61" i="3"/>
  <c r="S61" i="3"/>
  <c r="R61" i="3"/>
  <c r="Q61" i="3"/>
  <c r="U60" i="3"/>
  <c r="T60" i="3"/>
  <c r="S60" i="3"/>
  <c r="R60" i="3"/>
  <c r="Q60" i="3"/>
  <c r="U59" i="3"/>
  <c r="T59" i="3"/>
  <c r="S59" i="3"/>
  <c r="R59" i="3"/>
  <c r="Q59" i="3"/>
  <c r="U58" i="3"/>
  <c r="T58" i="3"/>
  <c r="S58" i="3"/>
  <c r="R58" i="3"/>
  <c r="Q58" i="3"/>
  <c r="U57" i="3"/>
  <c r="T57" i="3"/>
  <c r="S57" i="3"/>
  <c r="R57" i="3"/>
  <c r="Q57" i="3"/>
  <c r="U56" i="3"/>
  <c r="T56" i="3"/>
  <c r="S56" i="3"/>
  <c r="R56" i="3"/>
  <c r="Q56" i="3"/>
  <c r="U55" i="3"/>
  <c r="T55" i="3"/>
  <c r="S55" i="3"/>
  <c r="R55" i="3"/>
  <c r="Q55" i="3"/>
  <c r="U54" i="3"/>
  <c r="T54" i="3"/>
  <c r="S54" i="3"/>
  <c r="R54" i="3"/>
  <c r="Q54" i="3"/>
  <c r="U53" i="3"/>
  <c r="T53" i="3"/>
  <c r="S53" i="3"/>
  <c r="R53" i="3"/>
  <c r="Q53" i="3"/>
  <c r="U52" i="3"/>
  <c r="T52" i="3"/>
  <c r="S52" i="3"/>
  <c r="R52" i="3"/>
  <c r="Q52" i="3"/>
  <c r="U51" i="3"/>
  <c r="T51" i="3"/>
  <c r="S51" i="3"/>
  <c r="R51" i="3"/>
  <c r="Q51" i="3"/>
  <c r="U50" i="3"/>
  <c r="T50" i="3"/>
  <c r="S50" i="3"/>
  <c r="R50" i="3"/>
  <c r="Q50" i="3"/>
  <c r="U49" i="3"/>
  <c r="T49" i="3"/>
  <c r="S49" i="3"/>
  <c r="R49" i="3"/>
  <c r="Q49" i="3"/>
  <c r="U48" i="3"/>
  <c r="T48" i="3"/>
  <c r="S48" i="3"/>
  <c r="R48" i="3"/>
  <c r="Q48" i="3"/>
  <c r="U47" i="3"/>
  <c r="T47" i="3"/>
  <c r="S47" i="3"/>
  <c r="R47" i="3"/>
  <c r="Q47" i="3"/>
  <c r="U46" i="3"/>
  <c r="T46" i="3"/>
  <c r="S46" i="3"/>
  <c r="R46" i="3"/>
  <c r="Q46" i="3"/>
  <c r="U45" i="3"/>
  <c r="T45" i="3"/>
  <c r="S45" i="3"/>
  <c r="R45" i="3"/>
  <c r="Q45" i="3"/>
  <c r="U44" i="3"/>
  <c r="T44" i="3"/>
  <c r="S44" i="3"/>
  <c r="R44" i="3"/>
  <c r="Q44" i="3"/>
  <c r="U43" i="3"/>
  <c r="T43" i="3"/>
  <c r="S43" i="3"/>
  <c r="R43" i="3"/>
  <c r="Q43" i="3"/>
  <c r="U42" i="3"/>
  <c r="T42" i="3"/>
  <c r="S42" i="3"/>
  <c r="R42" i="3"/>
  <c r="Q42" i="3"/>
  <c r="U41" i="3"/>
  <c r="T41" i="3"/>
  <c r="S41" i="3"/>
  <c r="R41" i="3"/>
  <c r="Q41" i="3"/>
  <c r="U40" i="3"/>
  <c r="T40" i="3"/>
  <c r="S40" i="3"/>
  <c r="R40" i="3"/>
  <c r="Q40" i="3"/>
  <c r="U39" i="3"/>
  <c r="T39" i="3"/>
  <c r="S39" i="3"/>
  <c r="R39" i="3"/>
  <c r="Q39" i="3"/>
  <c r="U38" i="3"/>
  <c r="T38" i="3"/>
  <c r="S38" i="3"/>
  <c r="R38" i="3"/>
  <c r="Q38" i="3"/>
  <c r="U37" i="3"/>
  <c r="T37" i="3"/>
  <c r="S37" i="3"/>
  <c r="R37" i="3"/>
  <c r="Q37" i="3"/>
  <c r="U36" i="3"/>
  <c r="T36" i="3"/>
  <c r="S36" i="3"/>
  <c r="R36" i="3"/>
  <c r="Q36" i="3"/>
  <c r="U35" i="3"/>
  <c r="T35" i="3"/>
  <c r="S35" i="3"/>
  <c r="R35" i="3"/>
  <c r="Q35" i="3"/>
  <c r="U34" i="3"/>
  <c r="T34" i="3"/>
  <c r="S34" i="3"/>
  <c r="R34" i="3"/>
  <c r="Q34" i="3"/>
  <c r="U33" i="3"/>
  <c r="T33" i="3"/>
  <c r="S33" i="3"/>
  <c r="R33" i="3"/>
  <c r="Q33" i="3"/>
  <c r="U32" i="3"/>
  <c r="T32" i="3"/>
  <c r="S32" i="3"/>
  <c r="R32" i="3"/>
  <c r="Q32" i="3"/>
  <c r="U31" i="3"/>
  <c r="T31" i="3"/>
  <c r="S31" i="3"/>
  <c r="R31" i="3"/>
  <c r="Q31" i="3"/>
  <c r="U30" i="3"/>
  <c r="T30" i="3"/>
  <c r="S30" i="3"/>
  <c r="R30" i="3"/>
  <c r="Q30" i="3"/>
  <c r="U29" i="3"/>
  <c r="T29" i="3"/>
  <c r="S29" i="3"/>
  <c r="R29" i="3"/>
  <c r="Q29" i="3"/>
  <c r="U28" i="3"/>
  <c r="T28" i="3"/>
  <c r="S28" i="3"/>
  <c r="R28" i="3"/>
  <c r="Q28" i="3"/>
  <c r="U27" i="3"/>
  <c r="T27" i="3"/>
  <c r="S27" i="3"/>
  <c r="R27" i="3"/>
  <c r="Q27" i="3"/>
  <c r="U26" i="3"/>
  <c r="T26" i="3"/>
  <c r="S26" i="3"/>
  <c r="R26" i="3"/>
  <c r="Q26" i="3"/>
  <c r="U25" i="3"/>
  <c r="T25" i="3"/>
  <c r="S25" i="3"/>
  <c r="R25" i="3"/>
  <c r="Q25" i="3"/>
  <c r="U24" i="3"/>
  <c r="T24" i="3"/>
  <c r="S24" i="3"/>
  <c r="R24" i="3"/>
  <c r="Q24" i="3"/>
  <c r="U23" i="3"/>
  <c r="T23" i="3"/>
  <c r="S23" i="3"/>
  <c r="R23" i="3"/>
  <c r="Q23" i="3"/>
  <c r="U22" i="3"/>
  <c r="T22" i="3"/>
  <c r="S22" i="3"/>
  <c r="R22" i="3"/>
  <c r="Q22" i="3"/>
  <c r="U21" i="3"/>
  <c r="T21" i="3"/>
  <c r="S21" i="3"/>
  <c r="R21" i="3"/>
  <c r="Q21" i="3"/>
  <c r="U20" i="3"/>
  <c r="T20" i="3"/>
  <c r="S20" i="3"/>
  <c r="R20" i="3"/>
  <c r="Q20" i="3"/>
  <c r="U19" i="3"/>
  <c r="T19" i="3"/>
  <c r="S19" i="3"/>
  <c r="R19" i="3"/>
  <c r="Q19" i="3"/>
  <c r="U18" i="3"/>
  <c r="T18" i="3"/>
  <c r="S18" i="3"/>
  <c r="R18" i="3"/>
  <c r="Q18" i="3"/>
  <c r="U17" i="3"/>
  <c r="T17" i="3"/>
  <c r="S17" i="3"/>
  <c r="R17" i="3"/>
  <c r="Q17" i="3"/>
  <c r="U16" i="3"/>
  <c r="T16" i="3"/>
  <c r="S16" i="3"/>
  <c r="R16" i="3"/>
  <c r="Q16" i="3"/>
  <c r="U15" i="3"/>
  <c r="T15" i="3"/>
  <c r="S15" i="3"/>
  <c r="R15" i="3"/>
  <c r="Q15" i="3"/>
  <c r="U14" i="3"/>
  <c r="T14" i="3"/>
  <c r="S14" i="3"/>
  <c r="R14" i="3"/>
  <c r="Q14" i="3"/>
  <c r="U13" i="3"/>
  <c r="T13" i="3"/>
  <c r="S13" i="3"/>
  <c r="R13" i="3"/>
  <c r="Q13" i="3"/>
  <c r="U12" i="3"/>
  <c r="T12" i="3"/>
  <c r="S12" i="3"/>
  <c r="R12" i="3"/>
  <c r="Q12" i="3"/>
  <c r="U11" i="3"/>
  <c r="T11" i="3"/>
  <c r="S11" i="3"/>
  <c r="R11" i="3"/>
  <c r="Q11" i="3"/>
  <c r="U10" i="3"/>
  <c r="T10" i="3"/>
  <c r="S10" i="3"/>
  <c r="R10" i="3"/>
  <c r="Q10" i="3"/>
  <c r="U9" i="3"/>
  <c r="T9" i="3"/>
  <c r="S9" i="3"/>
  <c r="R9" i="3"/>
  <c r="Q9" i="3"/>
  <c r="U8" i="3"/>
  <c r="T8" i="3"/>
  <c r="S8" i="3"/>
  <c r="R8" i="3"/>
  <c r="Q8" i="3"/>
  <c r="U7" i="3"/>
  <c r="T7" i="3"/>
  <c r="S7" i="3"/>
  <c r="R7" i="3"/>
  <c r="Q7" i="3"/>
  <c r="U6" i="3"/>
  <c r="T6" i="3"/>
  <c r="S6" i="3"/>
  <c r="R6" i="3"/>
  <c r="Q6" i="3"/>
  <c r="U5" i="3"/>
  <c r="T5" i="3"/>
  <c r="S5" i="3"/>
  <c r="R5" i="3"/>
  <c r="Q5" i="3"/>
  <c r="P5" i="3"/>
  <c r="P6" i="3" s="1"/>
  <c r="P7" i="3" s="1"/>
  <c r="P8" i="3" s="1"/>
  <c r="P9" i="3" s="1"/>
  <c r="P10" i="3" s="1"/>
  <c r="P11" i="3" s="1"/>
  <c r="P12" i="3" s="1"/>
  <c r="P13" i="3" s="1"/>
  <c r="P14" i="3" s="1"/>
  <c r="P15" i="3" s="1"/>
  <c r="P16" i="3" s="1"/>
  <c r="P17" i="3" s="1"/>
  <c r="P18" i="3" s="1"/>
  <c r="P19" i="3" s="1"/>
  <c r="P20" i="3" s="1"/>
  <c r="P21" i="3" s="1"/>
  <c r="P22" i="3" s="1"/>
  <c r="P23" i="3" s="1"/>
  <c r="P24" i="3" s="1"/>
  <c r="P25" i="3" s="1"/>
  <c r="P26" i="3" s="1"/>
  <c r="P27" i="3" s="1"/>
  <c r="P28" i="3" s="1"/>
  <c r="P29" i="3" s="1"/>
  <c r="P30" i="3" s="1"/>
  <c r="P31" i="3" s="1"/>
  <c r="P32" i="3" s="1"/>
  <c r="P33" i="3" s="1"/>
  <c r="P34" i="3" s="1"/>
  <c r="P35" i="3" s="1"/>
  <c r="P36" i="3" s="1"/>
  <c r="P37" i="3" s="1"/>
  <c r="P38" i="3" s="1"/>
  <c r="P39" i="3" s="1"/>
  <c r="P40" i="3" s="1"/>
  <c r="P41" i="3" s="1"/>
  <c r="P42" i="3" s="1"/>
  <c r="P43" i="3" s="1"/>
  <c r="P44" i="3" s="1"/>
  <c r="P45" i="3" s="1"/>
  <c r="P46" i="3" s="1"/>
  <c r="P47" i="3" s="1"/>
  <c r="P48" i="3" s="1"/>
  <c r="P49" i="3" s="1"/>
  <c r="P50" i="3" s="1"/>
  <c r="P51" i="3" s="1"/>
  <c r="P52" i="3" s="1"/>
  <c r="P53" i="3" s="1"/>
  <c r="P54" i="3" s="1"/>
  <c r="P55" i="3" s="1"/>
  <c r="P56" i="3" s="1"/>
  <c r="P57" i="3" s="1"/>
  <c r="P58" i="3" s="1"/>
  <c r="P59" i="3" s="1"/>
  <c r="P60" i="3" s="1"/>
  <c r="P61" i="3" s="1"/>
  <c r="P62" i="3" s="1"/>
  <c r="P63" i="3" s="1"/>
  <c r="P64" i="3" s="1"/>
  <c r="P65" i="3" s="1"/>
  <c r="P66" i="3" s="1"/>
  <c r="P67" i="3" s="1"/>
  <c r="P68" i="3" s="1"/>
  <c r="P69" i="3" s="1"/>
  <c r="P70" i="3" s="1"/>
  <c r="P71" i="3" s="1"/>
  <c r="P72" i="3" s="1"/>
  <c r="P73" i="3" s="1"/>
  <c r="P74" i="3" s="1"/>
  <c r="P75" i="3" s="1"/>
  <c r="P76" i="3" s="1"/>
  <c r="P77" i="3" s="1"/>
  <c r="P78" i="3" s="1"/>
  <c r="P79" i="3" s="1"/>
  <c r="P80" i="3" s="1"/>
  <c r="P81" i="3" s="1"/>
  <c r="P82" i="3" s="1"/>
  <c r="P83" i="3" s="1"/>
  <c r="P84" i="3" s="1"/>
  <c r="P85" i="3" s="1"/>
  <c r="P86" i="3" s="1"/>
  <c r="P87" i="3" s="1"/>
  <c r="P88" i="3" s="1"/>
  <c r="P89" i="3" s="1"/>
  <c r="P90" i="3" s="1"/>
  <c r="P91" i="3" s="1"/>
  <c r="P92" i="3" s="1"/>
  <c r="P93" i="3" s="1"/>
  <c r="P94" i="3" s="1"/>
  <c r="P95" i="3" s="1"/>
  <c r="P96" i="3" s="1"/>
  <c r="P97" i="3" s="1"/>
  <c r="P98" i="3" s="1"/>
  <c r="P99" i="3" s="1"/>
  <c r="P100" i="3" s="1"/>
  <c r="P101" i="3" s="1"/>
  <c r="P102" i="3" s="1"/>
  <c r="P103" i="3" s="1"/>
  <c r="P104" i="3" s="1"/>
  <c r="P105" i="3" s="1"/>
  <c r="P106" i="3" s="1"/>
  <c r="P107" i="3" s="1"/>
  <c r="P108" i="3" s="1"/>
  <c r="P109" i="3" s="1"/>
  <c r="P110" i="3" s="1"/>
  <c r="P111" i="3" s="1"/>
  <c r="P112" i="3" s="1"/>
  <c r="P113" i="3" s="1"/>
  <c r="P114" i="3" s="1"/>
  <c r="P115" i="3" s="1"/>
  <c r="P116" i="3" s="1"/>
  <c r="P117" i="3" s="1"/>
  <c r="P118" i="3" s="1"/>
  <c r="P119" i="3" s="1"/>
  <c r="P120" i="3" s="1"/>
  <c r="P121" i="3" s="1"/>
  <c r="P122" i="3" s="1"/>
  <c r="P123" i="3" s="1"/>
  <c r="P124" i="3" s="1"/>
  <c r="P125" i="3" s="1"/>
  <c r="P126" i="3" s="1"/>
  <c r="P127" i="3" s="1"/>
  <c r="P128" i="3" s="1"/>
  <c r="P129" i="3" s="1"/>
  <c r="P130" i="3" s="1"/>
  <c r="P131" i="3" s="1"/>
  <c r="P132" i="3" s="1"/>
  <c r="P133" i="3" s="1"/>
  <c r="P134" i="3" s="1"/>
  <c r="P135" i="3" s="1"/>
  <c r="P136" i="3" s="1"/>
  <c r="P137" i="3" s="1"/>
  <c r="P138" i="3" s="1"/>
  <c r="P139" i="3" s="1"/>
  <c r="P140" i="3" s="1"/>
  <c r="P141" i="3" s="1"/>
  <c r="P142" i="3" s="1"/>
  <c r="P143" i="3" s="1"/>
  <c r="P144" i="3" s="1"/>
  <c r="P145" i="3" s="1"/>
  <c r="P146" i="3" s="1"/>
  <c r="P147" i="3" s="1"/>
  <c r="P148" i="3" s="1"/>
  <c r="P149" i="3" s="1"/>
  <c r="P150" i="3" s="1"/>
  <c r="P151" i="3" s="1"/>
  <c r="P152" i="3" s="1"/>
  <c r="P153" i="3" s="1"/>
  <c r="P154" i="3" s="1"/>
  <c r="P155" i="3" s="1"/>
  <c r="P156" i="3" s="1"/>
  <c r="P157" i="3" s="1"/>
  <c r="P158" i="3" s="1"/>
  <c r="P159" i="3" s="1"/>
  <c r="P160" i="3" s="1"/>
  <c r="P161" i="3" s="1"/>
  <c r="P162" i="3" s="1"/>
  <c r="P163" i="3" s="1"/>
  <c r="P164" i="3" s="1"/>
  <c r="P165" i="3" s="1"/>
  <c r="P166" i="3" s="1"/>
  <c r="P167" i="3" s="1"/>
  <c r="P168" i="3" s="1"/>
  <c r="P169" i="3" s="1"/>
  <c r="P170" i="3" s="1"/>
  <c r="P171" i="3" s="1"/>
  <c r="P172" i="3" s="1"/>
  <c r="P173" i="3" s="1"/>
  <c r="P174" i="3" s="1"/>
  <c r="P175" i="3" s="1"/>
  <c r="P176" i="3" s="1"/>
  <c r="P177" i="3" s="1"/>
  <c r="P178" i="3" s="1"/>
  <c r="P179" i="3" s="1"/>
  <c r="P180" i="3" s="1"/>
  <c r="P181" i="3" s="1"/>
  <c r="P182" i="3" s="1"/>
  <c r="P183" i="3" s="1"/>
  <c r="P184" i="3" s="1"/>
  <c r="P185" i="3" s="1"/>
  <c r="P186" i="3" s="1"/>
  <c r="P187" i="3" s="1"/>
  <c r="P188" i="3" s="1"/>
  <c r="P189" i="3" s="1"/>
  <c r="P190" i="3" s="1"/>
  <c r="P191" i="3" s="1"/>
  <c r="P192" i="3" s="1"/>
  <c r="P193" i="3" s="1"/>
  <c r="P194" i="3" s="1"/>
  <c r="P195" i="3" s="1"/>
  <c r="P196" i="3" s="1"/>
  <c r="P197" i="3" s="1"/>
  <c r="P198" i="3" s="1"/>
  <c r="P199" i="3" s="1"/>
  <c r="P200" i="3" s="1"/>
  <c r="P201" i="3" s="1"/>
  <c r="P202" i="3" s="1"/>
  <c r="P203" i="3" s="1"/>
  <c r="P204" i="3" s="1"/>
  <c r="P205" i="3" s="1"/>
  <c r="P206" i="3" s="1"/>
  <c r="P207" i="3" s="1"/>
  <c r="P208" i="3" s="1"/>
  <c r="P209" i="3" s="1"/>
  <c r="P210" i="3" s="1"/>
  <c r="P211" i="3" s="1"/>
  <c r="P212" i="3" s="1"/>
  <c r="P213" i="3" s="1"/>
  <c r="P214" i="3" s="1"/>
  <c r="P215" i="3" s="1"/>
  <c r="P216" i="3" s="1"/>
  <c r="P217" i="3" s="1"/>
  <c r="P218" i="3" s="1"/>
  <c r="P219" i="3" s="1"/>
  <c r="P220" i="3" s="1"/>
  <c r="P221" i="3" s="1"/>
  <c r="P222" i="3" s="1"/>
  <c r="P223" i="3" s="1"/>
  <c r="P224" i="3" s="1"/>
  <c r="P225" i="3" s="1"/>
  <c r="P226" i="3" s="1"/>
  <c r="P227" i="3" s="1"/>
  <c r="P228" i="3" s="1"/>
  <c r="P229" i="3" s="1"/>
  <c r="P230" i="3" s="1"/>
  <c r="P231" i="3" s="1"/>
  <c r="P232" i="3" s="1"/>
  <c r="P233" i="3" s="1"/>
  <c r="P234" i="3" s="1"/>
  <c r="P235" i="3" s="1"/>
  <c r="P236" i="3" s="1"/>
  <c r="P237" i="3" s="1"/>
  <c r="P238" i="3" s="1"/>
  <c r="P239" i="3" s="1"/>
  <c r="P240" i="3" s="1"/>
  <c r="P241" i="3" s="1"/>
  <c r="P242" i="3" s="1"/>
  <c r="P243" i="3" s="1"/>
  <c r="P244" i="3" s="1"/>
  <c r="P245" i="3" s="1"/>
  <c r="P246" i="3" s="1"/>
  <c r="P247" i="3" s="1"/>
  <c r="P248" i="3" s="1"/>
  <c r="P249" i="3" s="1"/>
  <c r="P250" i="3" s="1"/>
  <c r="P251" i="3" s="1"/>
  <c r="P252" i="3" s="1"/>
  <c r="P253" i="3" s="1"/>
  <c r="P254" i="3" s="1"/>
  <c r="P255" i="3" s="1"/>
  <c r="P256" i="3" s="1"/>
  <c r="P257" i="3" s="1"/>
  <c r="P258" i="3" s="1"/>
  <c r="P259" i="3" s="1"/>
  <c r="P260" i="3" s="1"/>
  <c r="P261" i="3" s="1"/>
  <c r="P262" i="3" s="1"/>
  <c r="P263" i="3" s="1"/>
  <c r="P264" i="3" s="1"/>
  <c r="P265" i="3" s="1"/>
  <c r="P266" i="3" s="1"/>
  <c r="P267" i="3" s="1"/>
  <c r="P268" i="3" s="1"/>
  <c r="P269" i="3" s="1"/>
  <c r="P270" i="3" s="1"/>
  <c r="P271" i="3" s="1"/>
  <c r="P272" i="3" s="1"/>
  <c r="P273" i="3" s="1"/>
  <c r="P274" i="3" s="1"/>
  <c r="P275" i="3" s="1"/>
  <c r="P276" i="3" s="1"/>
  <c r="P277" i="3" s="1"/>
  <c r="P278" i="3" s="1"/>
  <c r="P279" i="3" s="1"/>
  <c r="P280" i="3" s="1"/>
  <c r="P281" i="3" s="1"/>
  <c r="P282" i="3" s="1"/>
  <c r="P283" i="3" s="1"/>
  <c r="P284" i="3" s="1"/>
  <c r="P285" i="3" s="1"/>
  <c r="P286" i="3" s="1"/>
  <c r="P287" i="3" s="1"/>
  <c r="P288" i="3" s="1"/>
  <c r="P289" i="3" s="1"/>
  <c r="P290" i="3" s="1"/>
  <c r="P291" i="3" s="1"/>
  <c r="P292" i="3" s="1"/>
  <c r="P293" i="3" s="1"/>
  <c r="P294" i="3" s="1"/>
  <c r="P295" i="3" s="1"/>
  <c r="P296" i="3" s="1"/>
  <c r="P297" i="3" s="1"/>
  <c r="P298" i="3" s="1"/>
  <c r="P299" i="3" s="1"/>
  <c r="P300" i="3" s="1"/>
  <c r="P301" i="3" s="1"/>
  <c r="P302" i="3" s="1"/>
  <c r="P303" i="3" s="1"/>
  <c r="P304" i="3" s="1"/>
  <c r="P305" i="3" s="1"/>
  <c r="P306" i="3" s="1"/>
  <c r="P307" i="3" s="1"/>
  <c r="P308" i="3" s="1"/>
  <c r="P309" i="3" s="1"/>
  <c r="P310" i="3" s="1"/>
  <c r="P311" i="3" s="1"/>
  <c r="P312" i="3" s="1"/>
  <c r="P313" i="3" s="1"/>
  <c r="P314" i="3" s="1"/>
  <c r="P315" i="3" s="1"/>
  <c r="P316" i="3" s="1"/>
  <c r="P317" i="3" s="1"/>
  <c r="P318" i="3" s="1"/>
  <c r="P319" i="3" s="1"/>
  <c r="P320" i="3" s="1"/>
  <c r="P321" i="3" s="1"/>
  <c r="P322" i="3" s="1"/>
  <c r="P323" i="3" s="1"/>
  <c r="P324" i="3" s="1"/>
  <c r="P325" i="3" s="1"/>
  <c r="P326" i="3" s="1"/>
  <c r="P327" i="3" s="1"/>
  <c r="P328" i="3" s="1"/>
  <c r="U4" i="3"/>
  <c r="T4" i="3"/>
  <c r="S4" i="3"/>
  <c r="R4" i="3"/>
  <c r="Q4" i="3"/>
  <c r="P4" i="3"/>
  <c r="U2" i="3"/>
  <c r="U3" i="3"/>
  <c r="T3" i="3"/>
  <c r="S3" i="3"/>
  <c r="R3" i="3"/>
  <c r="Q3" i="3"/>
  <c r="P3" i="3"/>
  <c r="T2" i="3"/>
  <c r="S2" i="3"/>
  <c r="R2" i="3"/>
  <c r="Q2" i="3"/>
  <c r="D7" i="4"/>
  <c r="D2" i="4"/>
  <c r="E28" i="2"/>
  <c r="E28" i="1" s="1"/>
  <c r="E27" i="2"/>
  <c r="D59" i="2" s="1"/>
  <c r="E26" i="2"/>
  <c r="E26" i="1" s="1"/>
  <c r="E25" i="2"/>
  <c r="E25" i="1" s="1"/>
  <c r="E24" i="2"/>
  <c r="D56" i="2" s="1"/>
  <c r="E56" i="2" s="1"/>
  <c r="E23" i="2"/>
  <c r="D55" i="2" s="1"/>
  <c r="E22" i="2"/>
  <c r="E22" i="1" s="1"/>
  <c r="E21" i="2"/>
  <c r="E21" i="1" s="1"/>
  <c r="E20" i="2"/>
  <c r="E20" i="1" s="1"/>
  <c r="E19" i="2"/>
  <c r="E19" i="1" s="1"/>
  <c r="E18" i="2"/>
  <c r="E18" i="1" s="1"/>
  <c r="E17" i="2"/>
  <c r="E17" i="1" s="1"/>
  <c r="E16" i="2"/>
  <c r="D48" i="2" s="1"/>
  <c r="E48" i="2" s="1"/>
  <c r="E15" i="2"/>
  <c r="D47" i="2" s="1"/>
  <c r="E14" i="2"/>
  <c r="E14" i="1" s="1"/>
  <c r="E13" i="2"/>
  <c r="E13" i="1" s="1"/>
  <c r="E12" i="2"/>
  <c r="E12" i="1" s="1"/>
  <c r="E11" i="2"/>
  <c r="E11" i="1" s="1"/>
  <c r="E10" i="2"/>
  <c r="E10" i="1" s="1"/>
  <c r="E9" i="2"/>
  <c r="E9" i="1" s="1"/>
  <c r="E8" i="2"/>
  <c r="D40" i="2" s="1"/>
  <c r="E40" i="2" s="1"/>
  <c r="E7" i="2"/>
  <c r="D39" i="2" s="1"/>
  <c r="E6" i="2"/>
  <c r="E6" i="1" s="1"/>
  <c r="E5" i="2"/>
  <c r="E5" i="1" s="1"/>
  <c r="D354" i="3"/>
  <c r="D353" i="3"/>
  <c r="D352" i="3"/>
  <c r="D351" i="3"/>
  <c r="D350" i="3"/>
  <c r="D349" i="3"/>
  <c r="D348" i="3"/>
  <c r="D347" i="3"/>
  <c r="D346" i="3"/>
  <c r="D345" i="3"/>
  <c r="D344" i="3"/>
  <c r="D343" i="3"/>
  <c r="D342" i="3"/>
  <c r="D341" i="3"/>
  <c r="D340" i="3"/>
  <c r="D339" i="3"/>
  <c r="D338" i="3"/>
  <c r="D337" i="3"/>
  <c r="D336" i="3"/>
  <c r="D335" i="3"/>
  <c r="D334" i="3"/>
  <c r="D333" i="3"/>
  <c r="D332" i="3"/>
  <c r="D331" i="3"/>
  <c r="D330" i="3"/>
  <c r="N61" i="2"/>
  <c r="I61" i="2"/>
  <c r="C61" i="2"/>
  <c r="J60" i="2"/>
  <c r="K60" i="2" s="1"/>
  <c r="J59" i="2"/>
  <c r="K59" i="2" s="1"/>
  <c r="J58" i="2"/>
  <c r="K58" i="2" s="1"/>
  <c r="K57" i="2"/>
  <c r="J57" i="2"/>
  <c r="D57" i="2"/>
  <c r="J56" i="2"/>
  <c r="K55" i="2"/>
  <c r="J55" i="2"/>
  <c r="J54" i="2"/>
  <c r="K54" i="2" s="1"/>
  <c r="K53" i="2"/>
  <c r="J53" i="2"/>
  <c r="D53" i="2"/>
  <c r="O53" i="2" s="1"/>
  <c r="P53" i="2" s="1"/>
  <c r="J52" i="2"/>
  <c r="K52" i="2" s="1"/>
  <c r="D52" i="2"/>
  <c r="E52" i="2" s="1"/>
  <c r="J51" i="2"/>
  <c r="K51" i="2" s="1"/>
  <c r="D51" i="2"/>
  <c r="O51" i="2" s="1"/>
  <c r="P51" i="2" s="1"/>
  <c r="J50" i="2"/>
  <c r="D50" i="2"/>
  <c r="E50" i="2" s="1"/>
  <c r="J49" i="2"/>
  <c r="K49" i="2" s="1"/>
  <c r="D49" i="2"/>
  <c r="O49" i="2" s="1"/>
  <c r="P49" i="2" s="1"/>
  <c r="J48" i="2"/>
  <c r="J47" i="2"/>
  <c r="K47" i="2" s="1"/>
  <c r="J46" i="2"/>
  <c r="J45" i="2"/>
  <c r="K45" i="2" s="1"/>
  <c r="D45" i="2"/>
  <c r="O45" i="2" s="1"/>
  <c r="P45" i="2" s="1"/>
  <c r="J44" i="2"/>
  <c r="D44" i="2"/>
  <c r="E44" i="2" s="1"/>
  <c r="J43" i="2"/>
  <c r="K43" i="2" s="1"/>
  <c r="D43" i="2"/>
  <c r="J42" i="2"/>
  <c r="K41" i="2"/>
  <c r="J41" i="2"/>
  <c r="D41" i="2"/>
  <c r="O41" i="2" s="1"/>
  <c r="P41" i="2" s="1"/>
  <c r="J40" i="2"/>
  <c r="K39" i="2"/>
  <c r="J39" i="2"/>
  <c r="J38" i="2"/>
  <c r="A38" i="2"/>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J37" i="2"/>
  <c r="K37" i="2" s="1"/>
  <c r="D37" i="2"/>
  <c r="O37" i="2" s="1"/>
  <c r="U30" i="2"/>
  <c r="K30" i="2"/>
  <c r="J30" i="2"/>
  <c r="G30" i="2"/>
  <c r="U29" i="2"/>
  <c r="R29" i="2"/>
  <c r="Q29" i="2"/>
  <c r="O29" i="2"/>
  <c r="O30" i="2" s="1"/>
  <c r="N29" i="2"/>
  <c r="M29" i="2"/>
  <c r="M30" i="2" s="1"/>
  <c r="L29" i="2"/>
  <c r="L30" i="2" s="1"/>
  <c r="K29" i="2"/>
  <c r="J29" i="2"/>
  <c r="I29" i="2"/>
  <c r="I30" i="2" s="1"/>
  <c r="H29" i="2"/>
  <c r="G29" i="2"/>
  <c r="F29" i="2"/>
  <c r="F30" i="2" s="1"/>
  <c r="C29" i="2"/>
  <c r="Y25" i="2"/>
  <c r="Z25" i="2" s="1"/>
  <c r="G25" i="1" s="1"/>
  <c r="H25" i="1" s="1"/>
  <c r="Y21" i="2"/>
  <c r="Z21" i="2" s="1"/>
  <c r="G21" i="1" s="1"/>
  <c r="H21" i="1" s="1"/>
  <c r="Y17" i="2"/>
  <c r="F17" i="1" s="1"/>
  <c r="Y13" i="2"/>
  <c r="Z13" i="2" s="1"/>
  <c r="G13" i="1" s="1"/>
  <c r="Y9" i="2"/>
  <c r="Z9" i="2" s="1"/>
  <c r="G9" i="1" s="1"/>
  <c r="H9" i="1" s="1"/>
  <c r="A8" i="2"/>
  <c r="A9" i="2" s="1"/>
  <c r="A10" i="2" s="1"/>
  <c r="A11" i="2" s="1"/>
  <c r="A12" i="2" s="1"/>
  <c r="A13" i="2" s="1"/>
  <c r="A14" i="2" s="1"/>
  <c r="A15" i="2" s="1"/>
  <c r="A16" i="2" s="1"/>
  <c r="A17" i="2" s="1"/>
  <c r="A18" i="2" s="1"/>
  <c r="A19" i="2" s="1"/>
  <c r="A20" i="2" s="1"/>
  <c r="A21" i="2" s="1"/>
  <c r="A22" i="2" s="1"/>
  <c r="A23" i="2" s="1"/>
  <c r="A24" i="2" s="1"/>
  <c r="A25" i="2" s="1"/>
  <c r="A26" i="2" s="1"/>
  <c r="A27" i="2" s="1"/>
  <c r="A28" i="2" s="1"/>
  <c r="A7" i="2"/>
  <c r="W29" i="2"/>
  <c r="W30" i="2" s="1"/>
  <c r="A6" i="2"/>
  <c r="Y5" i="2"/>
  <c r="F5" i="1" s="1"/>
  <c r="E4" i="2"/>
  <c r="F4" i="2" s="1"/>
  <c r="G4" i="2" s="1"/>
  <c r="H4" i="2" s="1"/>
  <c r="I4" i="2" s="1"/>
  <c r="J4" i="2" s="1"/>
  <c r="K4" i="2" s="1"/>
  <c r="L4" i="2" s="1"/>
  <c r="M4" i="2" s="1"/>
  <c r="N4" i="2" s="1"/>
  <c r="O4" i="2" s="1"/>
  <c r="P4" i="2" s="1"/>
  <c r="Q4" i="2" s="1"/>
  <c r="R4" i="2" s="1"/>
  <c r="S4" i="2" s="1"/>
  <c r="T4" i="2" s="1"/>
  <c r="U4" i="2" s="1"/>
  <c r="V4" i="2" s="1"/>
  <c r="W4" i="2" s="1"/>
  <c r="X4" i="2" s="1"/>
  <c r="U2" i="2"/>
  <c r="V2" i="2" s="1"/>
  <c r="W2" i="2" s="1"/>
  <c r="X2" i="2" s="1"/>
  <c r="T2" i="2"/>
  <c r="P2" i="2"/>
  <c r="H2" i="2"/>
  <c r="J2" i="2" s="1"/>
  <c r="K2" i="2" s="1"/>
  <c r="L2" i="2" s="1"/>
  <c r="M2" i="2" s="1"/>
  <c r="F2" i="2"/>
  <c r="G2" i="2" s="1"/>
  <c r="D29" i="1"/>
  <c r="Q16" i="1"/>
  <c r="Q15" i="1"/>
  <c r="B6" i="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H13" i="1" l="1"/>
  <c r="E29" i="2"/>
  <c r="E30" i="2" s="1"/>
  <c r="D54" i="2"/>
  <c r="E54" i="2" s="1"/>
  <c r="D58" i="2"/>
  <c r="E58" i="2" s="1"/>
  <c r="D60" i="2"/>
  <c r="E60" i="2" s="1"/>
  <c r="E7" i="1"/>
  <c r="E29" i="1" s="1"/>
  <c r="E15" i="1"/>
  <c r="E23" i="1"/>
  <c r="E27" i="1"/>
  <c r="Z17" i="2"/>
  <c r="G17" i="1" s="1"/>
  <c r="H17" i="1" s="1"/>
  <c r="D38" i="2"/>
  <c r="E38" i="2" s="1"/>
  <c r="D42" i="2"/>
  <c r="E42" i="2" s="1"/>
  <c r="D46" i="2"/>
  <c r="E46" i="2" s="1"/>
  <c r="E8" i="1"/>
  <c r="E16" i="1"/>
  <c r="E24" i="1"/>
  <c r="F9" i="1"/>
  <c r="F13" i="1"/>
  <c r="F21" i="1"/>
  <c r="F25" i="1"/>
  <c r="D8" i="4"/>
  <c r="D4" i="4"/>
  <c r="D5" i="4"/>
  <c r="D3" i="4"/>
  <c r="O57" i="2"/>
  <c r="P57" i="2" s="1"/>
  <c r="O39" i="2"/>
  <c r="P39" i="2" s="1"/>
  <c r="O47" i="2"/>
  <c r="P47" i="2" s="1"/>
  <c r="O55" i="2"/>
  <c r="P55" i="2" s="1"/>
  <c r="H30" i="2"/>
  <c r="O43" i="2"/>
  <c r="P43" i="2" s="1"/>
  <c r="O59" i="2"/>
  <c r="P59" i="2" s="1"/>
  <c r="O44" i="2"/>
  <c r="P44" i="2" s="1"/>
  <c r="O38" i="2"/>
  <c r="P38" i="2" s="1"/>
  <c r="O46" i="2"/>
  <c r="P46" i="2" s="1"/>
  <c r="O40" i="2"/>
  <c r="P40" i="2" s="1"/>
  <c r="O48" i="2"/>
  <c r="P48" i="2" s="1"/>
  <c r="O56" i="2"/>
  <c r="P56" i="2" s="1"/>
  <c r="O42" i="2"/>
  <c r="P42" i="2" s="1"/>
  <c r="O50" i="2"/>
  <c r="P50" i="2" s="1"/>
  <c r="Z5" i="2"/>
  <c r="G5" i="1" s="1"/>
  <c r="H5" i="1" s="1"/>
  <c r="S29" i="2"/>
  <c r="S30" i="2" s="1"/>
  <c r="P37" i="2"/>
  <c r="V29" i="2"/>
  <c r="V30" i="2" s="1"/>
  <c r="J61" i="2"/>
  <c r="K61" i="2" s="1"/>
  <c r="Y8" i="2"/>
  <c r="Y12" i="2"/>
  <c r="Y20" i="2"/>
  <c r="K46" i="2"/>
  <c r="K48" i="2"/>
  <c r="K50" i="2"/>
  <c r="K56" i="2"/>
  <c r="Y7" i="2"/>
  <c r="E49" i="2"/>
  <c r="E51" i="2"/>
  <c r="O52" i="2"/>
  <c r="P52" i="2" s="1"/>
  <c r="E53" i="2"/>
  <c r="O54" i="2"/>
  <c r="P54" i="2" s="1"/>
  <c r="E55" i="2"/>
  <c r="E57" i="2"/>
  <c r="O58" i="2"/>
  <c r="P58" i="2" s="1"/>
  <c r="E59" i="2"/>
  <c r="O60" i="2"/>
  <c r="P60" i="2" s="1"/>
  <c r="D61" i="2"/>
  <c r="E61" i="2" s="1"/>
  <c r="P29" i="2"/>
  <c r="P30" i="2" s="1"/>
  <c r="Y16" i="2"/>
  <c r="Y24" i="2"/>
  <c r="Y28" i="2"/>
  <c r="K38" i="2"/>
  <c r="K40" i="2"/>
  <c r="K42" i="2"/>
  <c r="K44" i="2"/>
  <c r="Y11" i="2"/>
  <c r="Y15" i="2"/>
  <c r="Y19" i="2"/>
  <c r="Y23" i="2"/>
  <c r="Y27" i="2"/>
  <c r="E37" i="2"/>
  <c r="E39" i="2"/>
  <c r="E41" i="2"/>
  <c r="E43" i="2"/>
  <c r="E45" i="2"/>
  <c r="E47" i="2"/>
  <c r="T29" i="2"/>
  <c r="T30" i="2" s="1"/>
  <c r="X29" i="2"/>
  <c r="X30" i="2" s="1"/>
  <c r="Y6" i="2"/>
  <c r="Y10" i="2"/>
  <c r="Y14" i="2"/>
  <c r="Y18" i="2"/>
  <c r="Y22" i="2"/>
  <c r="Y26" i="2"/>
  <c r="Z19" i="2" l="1"/>
  <c r="G19" i="1" s="1"/>
  <c r="H19" i="1" s="1"/>
  <c r="F19" i="1"/>
  <c r="Z22" i="2"/>
  <c r="G22" i="1" s="1"/>
  <c r="F22" i="1"/>
  <c r="Z6" i="2"/>
  <c r="G6" i="1" s="1"/>
  <c r="F6" i="1"/>
  <c r="Z15" i="2"/>
  <c r="G15" i="1" s="1"/>
  <c r="H15" i="1" s="1"/>
  <c r="F15" i="1"/>
  <c r="Z16" i="2"/>
  <c r="G16" i="1" s="1"/>
  <c r="H16" i="1" s="1"/>
  <c r="F16" i="1"/>
  <c r="Z8" i="2"/>
  <c r="G8" i="1" s="1"/>
  <c r="H8" i="1" s="1"/>
  <c r="F8" i="1"/>
  <c r="Z10" i="2"/>
  <c r="G10" i="1" s="1"/>
  <c r="H10" i="1" s="1"/>
  <c r="F10" i="1"/>
  <c r="Z12" i="2"/>
  <c r="G12" i="1" s="1"/>
  <c r="H12" i="1" s="1"/>
  <c r="F12" i="1"/>
  <c r="Z27" i="2"/>
  <c r="G27" i="1" s="1"/>
  <c r="H27" i="1" s="1"/>
  <c r="F27" i="1"/>
  <c r="Z7" i="2"/>
  <c r="G7" i="1" s="1"/>
  <c r="H7" i="1" s="1"/>
  <c r="F7" i="1"/>
  <c r="F29" i="1" s="1"/>
  <c r="Z26" i="2"/>
  <c r="G26" i="1" s="1"/>
  <c r="H26" i="1" s="1"/>
  <c r="F26" i="1"/>
  <c r="Z24" i="2"/>
  <c r="G24" i="1" s="1"/>
  <c r="H24" i="1" s="1"/>
  <c r="F24" i="1"/>
  <c r="Z18" i="2"/>
  <c r="G18" i="1" s="1"/>
  <c r="H18" i="1" s="1"/>
  <c r="F18" i="1"/>
  <c r="Z11" i="2"/>
  <c r="G11" i="1" s="1"/>
  <c r="H11" i="1" s="1"/>
  <c r="F11" i="1"/>
  <c r="Z14" i="2"/>
  <c r="G14" i="1" s="1"/>
  <c r="F14" i="1"/>
  <c r="Z23" i="2"/>
  <c r="G23" i="1" s="1"/>
  <c r="H23" i="1" s="1"/>
  <c r="F23" i="1"/>
  <c r="Z28" i="2"/>
  <c r="G28" i="1" s="1"/>
  <c r="H28" i="1" s="1"/>
  <c r="F28" i="1"/>
  <c r="Z20" i="2"/>
  <c r="G20" i="1" s="1"/>
  <c r="H20" i="1" s="1"/>
  <c r="F20" i="1"/>
  <c r="L40" i="2"/>
  <c r="Q43" i="2"/>
  <c r="AA22" i="2"/>
  <c r="I22" i="1" s="1"/>
  <c r="F45" i="2"/>
  <c r="F37" i="2"/>
  <c r="Q54" i="2"/>
  <c r="AA6" i="2"/>
  <c r="I6" i="1" s="1"/>
  <c r="AA15" i="2"/>
  <c r="I15" i="1" s="1"/>
  <c r="AA16" i="2"/>
  <c r="I16" i="1" s="1"/>
  <c r="F49" i="2"/>
  <c r="L48" i="2"/>
  <c r="L59" i="2"/>
  <c r="F50" i="2"/>
  <c r="L60" i="2"/>
  <c r="L52" i="2"/>
  <c r="O61" i="2"/>
  <c r="P61" i="2" s="1"/>
  <c r="L53" i="2"/>
  <c r="F58" i="2"/>
  <c r="Q40" i="2"/>
  <c r="AA21" i="2"/>
  <c r="I21" i="1" s="1"/>
  <c r="AA18" i="2"/>
  <c r="I18" i="1" s="1"/>
  <c r="F43" i="2"/>
  <c r="AA27" i="2"/>
  <c r="I27" i="1" s="1"/>
  <c r="AA11" i="2"/>
  <c r="I11" i="1" s="1"/>
  <c r="L38" i="2"/>
  <c r="Q58" i="2"/>
  <c r="F53" i="2"/>
  <c r="AA7" i="2"/>
  <c r="I7" i="1" s="1"/>
  <c r="L46" i="2"/>
  <c r="L57" i="2"/>
  <c r="L49" i="2"/>
  <c r="L41" i="2"/>
  <c r="Q57" i="2"/>
  <c r="Q41" i="2"/>
  <c r="Q47" i="2"/>
  <c r="Q59" i="2"/>
  <c r="Q51" i="2"/>
  <c r="Q37" i="2"/>
  <c r="Q50" i="2"/>
  <c r="Q55" i="2"/>
  <c r="AA5" i="2"/>
  <c r="I5" i="1" s="1"/>
  <c r="AA17" i="2"/>
  <c r="I17" i="1" s="1"/>
  <c r="Q53" i="2"/>
  <c r="AA14" i="2"/>
  <c r="I14" i="1" s="1"/>
  <c r="AA23" i="2"/>
  <c r="I23" i="1" s="1"/>
  <c r="L44" i="2"/>
  <c r="F57" i="2"/>
  <c r="Q52" i="2"/>
  <c r="L56" i="2"/>
  <c r="AA20" i="2"/>
  <c r="I20" i="1" s="1"/>
  <c r="F60" i="2"/>
  <c r="F56" i="2"/>
  <c r="F48" i="2"/>
  <c r="F40" i="2"/>
  <c r="F52" i="2"/>
  <c r="Q56" i="2"/>
  <c r="F42" i="2"/>
  <c r="L55" i="2"/>
  <c r="L47" i="2"/>
  <c r="L39" i="2"/>
  <c r="L45" i="2"/>
  <c r="Q48" i="2"/>
  <c r="Y29" i="2"/>
  <c r="Z29" i="2" s="1"/>
  <c r="G29" i="1" s="1"/>
  <c r="H29" i="1" s="1"/>
  <c r="AA13" i="2"/>
  <c r="I13" i="1" s="1"/>
  <c r="F59" i="2"/>
  <c r="AA8" i="2"/>
  <c r="I8" i="1" s="1"/>
  <c r="Q45" i="2"/>
  <c r="F44" i="2"/>
  <c r="Q44" i="2"/>
  <c r="F41" i="2"/>
  <c r="AA28" i="2"/>
  <c r="I28" i="1" s="1"/>
  <c r="AA26" i="2"/>
  <c r="I26" i="1" s="1"/>
  <c r="AA10" i="2"/>
  <c r="I10" i="1" s="1"/>
  <c r="F47" i="2"/>
  <c r="F39" i="2"/>
  <c r="AA19" i="2"/>
  <c r="I19" i="1" s="1"/>
  <c r="L42" i="2"/>
  <c r="AA24" i="2"/>
  <c r="I24" i="1" s="1"/>
  <c r="Q60" i="2"/>
  <c r="F55" i="2"/>
  <c r="F51" i="2"/>
  <c r="L50" i="2"/>
  <c r="AA12" i="2"/>
  <c r="I12" i="1" s="1"/>
  <c r="Q39" i="2"/>
  <c r="L54" i="2"/>
  <c r="Q46" i="2"/>
  <c r="Q38" i="2"/>
  <c r="Q49" i="2"/>
  <c r="L51" i="2"/>
  <c r="L37" i="2"/>
  <c r="F54" i="2"/>
  <c r="F46" i="2"/>
  <c r="F38" i="2"/>
  <c r="L58" i="2"/>
  <c r="Q42" i="2"/>
  <c r="L43" i="2"/>
  <c r="AA25" i="2"/>
  <c r="I25" i="1" s="1"/>
  <c r="AA9" i="2"/>
  <c r="I9" i="1" s="1"/>
  <c r="H22" i="1" l="1"/>
  <c r="U20" i="1"/>
  <c r="H14" i="1"/>
  <c r="U13" i="1"/>
  <c r="H6" i="1"/>
  <c r="U5" i="1"/>
</calcChain>
</file>

<file path=xl/sharedStrings.xml><?xml version="1.0" encoding="utf-8"?>
<sst xmlns="http://schemas.openxmlformats.org/spreadsheetml/2006/main" count="1532" uniqueCount="735">
  <si>
    <t>HASIL KEGIATAN LITERASI</t>
  </si>
  <si>
    <t>NO</t>
  </si>
  <si>
    <t>KLS</t>
  </si>
  <si>
    <t>JML</t>
  </si>
  <si>
    <t>HARI INI</t>
  </si>
  <si>
    <t>TOTAL</t>
  </si>
  <si>
    <t>POINT</t>
  </si>
  <si>
    <t>PRE</t>
  </si>
  <si>
    <t>RANK</t>
  </si>
  <si>
    <t>7A</t>
  </si>
  <si>
    <t>D</t>
  </si>
  <si>
    <t>A</t>
  </si>
  <si>
    <t>7B</t>
  </si>
  <si>
    <t>C</t>
  </si>
  <si>
    <t>B</t>
  </si>
  <si>
    <t>7Bil1</t>
  </si>
  <si>
    <t>7Bil2</t>
  </si>
  <si>
    <t>7C</t>
  </si>
  <si>
    <t>7D</t>
  </si>
  <si>
    <t>7E</t>
  </si>
  <si>
    <t>7F</t>
  </si>
  <si>
    <t>8A</t>
  </si>
  <si>
    <t>8B</t>
  </si>
  <si>
    <t>8Bil1</t>
  </si>
  <si>
    <t>8Bil2</t>
  </si>
  <si>
    <t>8C</t>
  </si>
  <si>
    <t>8D</t>
  </si>
  <si>
    <t>8E</t>
  </si>
  <si>
    <t>100-80</t>
  </si>
  <si>
    <t>8F</t>
  </si>
  <si>
    <t>79-60</t>
  </si>
  <si>
    <t>8G</t>
  </si>
  <si>
    <t>59-35</t>
  </si>
  <si>
    <t>9A</t>
  </si>
  <si>
    <t>0-34</t>
  </si>
  <si>
    <t>9B</t>
  </si>
  <si>
    <t>9Bil</t>
  </si>
  <si>
    <t>9C</t>
  </si>
  <si>
    <t>9D</t>
  </si>
  <si>
    <t>9E</t>
  </si>
  <si>
    <t>9F</t>
  </si>
  <si>
    <t>S</t>
  </si>
  <si>
    <t>R</t>
  </si>
  <si>
    <t>K</t>
  </si>
  <si>
    <t>J</t>
  </si>
  <si>
    <t>Nil</t>
  </si>
  <si>
    <t>Rank</t>
  </si>
  <si>
    <t>Caesar Valent Alvry</t>
  </si>
  <si>
    <t>7Bil-1</t>
  </si>
  <si>
    <t>Kisah Seru 25 Nabi &amp; Rasul</t>
  </si>
  <si>
    <t>Dhafin Muhammad Al Majid</t>
  </si>
  <si>
    <t>Why</t>
  </si>
  <si>
    <t>satria jamie ardiya</t>
  </si>
  <si>
    <t>Babi Ngesot</t>
  </si>
  <si>
    <t>KESURUPAN mungkin satu satunya situasi dimana gue sana sekali gat tau harus ngapain.</t>
  </si>
  <si>
    <t>GUE. KENA. KARMA.</t>
  </si>
  <si>
    <t>64 halaman</t>
  </si>
  <si>
    <t>Dimas Raditya Kusuma Putra</t>
  </si>
  <si>
    <t>Childcraft The Universe</t>
  </si>
  <si>
    <t>Halaman 5</t>
  </si>
  <si>
    <t>Halaman 117</t>
  </si>
  <si>
    <t>117 Halaman</t>
  </si>
  <si>
    <t>Kenza Ardraputra Rezyarifin</t>
  </si>
  <si>
    <t>Teknologi</t>
  </si>
  <si>
    <t>Venaya Zalfaa Varisa</t>
  </si>
  <si>
    <t>Misteri handphone yang hilang</t>
  </si>
  <si>
    <t>Ayuthaya Andriana</t>
  </si>
  <si>
    <t>Rasuk Risa Saraswati</t>
  </si>
  <si>
    <t>athalllia deviana arisandi</t>
  </si>
  <si>
    <t>50 cerita princess</t>
  </si>
  <si>
    <t>Avicena Akbar</t>
  </si>
  <si>
    <t>Mice Cartoon - Indonesia 1998</t>
  </si>
  <si>
    <t>125 halaman</t>
  </si>
  <si>
    <t>Belle Juliete A</t>
  </si>
  <si>
    <t>Dignitate</t>
  </si>
  <si>
    <t>Kentaro Zufar G</t>
  </si>
  <si>
    <t>1000+ fakta unik dan menarik tentang perang di dunia</t>
  </si>
  <si>
    <t>Davina Zharfa Malfaliya</t>
  </si>
  <si>
    <t>Einstein</t>
  </si>
  <si>
    <t>Ryotaro Dzulfikar Gunanegara</t>
  </si>
  <si>
    <t>41 Penemuan Dahsyat</t>
  </si>
  <si>
    <t>Hakeem Ali Rose</t>
  </si>
  <si>
    <t>Mendapat Beasiswa</t>
  </si>
  <si>
    <t>Kenzie gabriel tremonty</t>
  </si>
  <si>
    <t>Siput dan kancil</t>
  </si>
  <si>
    <t>Halaman 3</t>
  </si>
  <si>
    <t>Halaman 14</t>
  </si>
  <si>
    <t>12 halaman</t>
  </si>
  <si>
    <t>Aliyah Putri Razanah Saputra</t>
  </si>
  <si>
    <t>Doraemon Pertualangan</t>
  </si>
  <si>
    <t>Jinan Fauzeya Rayandhi</t>
  </si>
  <si>
    <t>Cerita dari Desa Kurcaci</t>
  </si>
  <si>
    <t>Najla Haifa Z.K</t>
  </si>
  <si>
    <t>Kowaiya</t>
  </si>
  <si>
    <t>5 halaman</t>
  </si>
  <si>
    <t>Angela Aurelie Putri Michael</t>
  </si>
  <si>
    <t>Tanaman Yang Kesepian,Komik Sains Kuark,Level III,Edisi 11</t>
  </si>
  <si>
    <t>Diandra Aria Yufana</t>
  </si>
  <si>
    <t>Petualangan Nobita dengan Dinosaurus</t>
  </si>
  <si>
    <t>Rayesha Reyhan R</t>
  </si>
  <si>
    <t>Ensiklopedia</t>
  </si>
  <si>
    <t>Reno Sabastian Faza Musthafa</t>
  </si>
  <si>
    <t>Sang Pemimpi</t>
  </si>
  <si>
    <t>Andrea mengeksplorasi hubungan persahabatannya dengan dua anak yatim piatu, Arai Ichsanul Mahidin dan Jimbron, serta kekuatan mimpi yang dapat membawa Andrea dan Arai melanjutkan studi ke Sorbonne, Paris, Prancis.</t>
  </si>
  <si>
    <t>What A Wonderful World</t>
  </si>
  <si>
    <t>Ryuchi Naiya Kamil Rosadi</t>
  </si>
  <si>
    <t>8 Bil-1</t>
  </si>
  <si>
    <t>Bushido The Soul of Japan</t>
  </si>
  <si>
    <t>Khanisa Naura Dwizahra</t>
  </si>
  <si>
    <t>9 Bil-1</t>
  </si>
  <si>
    <t>Wajah Bandung Tempo Dulu</t>
  </si>
  <si>
    <t>Seka Nabila</t>
  </si>
  <si>
    <t>Sun Will Shine</t>
  </si>
  <si>
    <t>Rannisa Kintan julyandra</t>
  </si>
  <si>
    <t>lucu lucu BTS (sejumlah kisah unik,gokil, dan konyol) by : reni fajarwati</t>
  </si>
  <si>
    <t>karina marsyanda gunawan</t>
  </si>
  <si>
    <t>mariposa</t>
  </si>
  <si>
    <t>2 halaman</t>
  </si>
  <si>
    <t>Defina Ramadhani Kurniawan</t>
  </si>
  <si>
    <t>world ghost stories:wanita di atas salju</t>
  </si>
  <si>
    <t>Muhammad Rafly Gunawan</t>
  </si>
  <si>
    <t>Komikko</t>
  </si>
  <si>
    <t>Tentang komik</t>
  </si>
  <si>
    <t>Sejarah akhir</t>
  </si>
  <si>
    <t>Haidar Fatih Muzhaffar</t>
  </si>
  <si>
    <t>Into Thin Air</t>
  </si>
  <si>
    <t>Brian Rafi Satria</t>
  </si>
  <si>
    <t>Encyclopedia of planes</t>
  </si>
  <si>
    <t>Maylika Tiarani Putri</t>
  </si>
  <si>
    <t>Keluarga super irit</t>
  </si>
  <si>
    <t>Elvira valeska J</t>
  </si>
  <si>
    <t>Haechan</t>
  </si>
  <si>
    <t>Natasya Adelia</t>
  </si>
  <si>
    <t>Harry Potter dan Batu Bertuah</t>
  </si>
  <si>
    <t>Namira Aishagita Kusumahadilaga</t>
  </si>
  <si>
    <t>Busan</t>
  </si>
  <si>
    <t>Shafwa Fairus Darmadhiya</t>
  </si>
  <si>
    <t>Tuhan maha asyik</t>
  </si>
  <si>
    <t>Mohammad Fadelis Jibril</t>
  </si>
  <si>
    <t>Selena</t>
  </si>
  <si>
    <t>Seinjiro Reyspati Alfahd</t>
  </si>
  <si>
    <t>The hobbit</t>
  </si>
  <si>
    <t>Khoirunisa Septiani</t>
  </si>
  <si>
    <t>Noceur</t>
  </si>
  <si>
    <t>Lakeisha Adhistia Putri</t>
  </si>
  <si>
    <t>Keluarga Super Irit (2)</t>
  </si>
  <si>
    <t>Najlaa Ariibah</t>
  </si>
  <si>
    <t>Milan</t>
  </si>
  <si>
    <t>Chelsea Aloka Djojoadikusumo</t>
  </si>
  <si>
    <t>The confidence code</t>
  </si>
  <si>
    <t>Rania Anindita</t>
  </si>
  <si>
    <t>GONE</t>
  </si>
  <si>
    <t>Faira Fitriyani Djajasasmita</t>
  </si>
  <si>
    <t>Gara gara angpao</t>
  </si>
  <si>
    <t>Orlin Ayra Tabina</t>
  </si>
  <si>
    <t>Danur</t>
  </si>
  <si>
    <t>Hanifa Widya Khairunnisa</t>
  </si>
  <si>
    <t>Another Day In My School</t>
  </si>
  <si>
    <t>Uziellabib Shidqi Hoesein</t>
  </si>
  <si>
    <t>Nona melawan Tuan muda Part 2</t>
  </si>
  <si>
    <t>Azkia Chaerunnisa</t>
  </si>
  <si>
    <t>Lucas</t>
  </si>
  <si>
    <t>Annisa Zahra Hanifah</t>
  </si>
  <si>
    <t>Rasuk</t>
  </si>
  <si>
    <t>Anindita Abdiah Mukhsi</t>
  </si>
  <si>
    <t>Haunted Village</t>
  </si>
  <si>
    <t>Keisha Callista Putri</t>
  </si>
  <si>
    <t>Twenty Thousand Leagues Under The Sea</t>
  </si>
  <si>
    <t>medina septiara hakim</t>
  </si>
  <si>
    <t>basket its my game</t>
  </si>
  <si>
    <t>Safira auliya hermawan</t>
  </si>
  <si>
    <t>WHY?!KUMBANG DAN KUMBANG RUSA</t>
  </si>
  <si>
    <t>Garvan Dwiyasykur Prasetya</t>
  </si>
  <si>
    <t>Naruto</t>
  </si>
  <si>
    <t>Muhammad Faathir Fathurrahman</t>
  </si>
  <si>
    <t>Animal Farm</t>
  </si>
  <si>
    <t>Shifa Zerlita Abadi</t>
  </si>
  <si>
    <t>Sajadah terbang</t>
  </si>
  <si>
    <t>30 halaman</t>
  </si>
  <si>
    <t>Alyssandra Aneeqa Asmorowati</t>
  </si>
  <si>
    <t>Rahasia di Pulau Kirrin</t>
  </si>
  <si>
    <t>Adisti Raina Adriani</t>
  </si>
  <si>
    <t>Si Anak Spesial</t>
  </si>
  <si>
    <t>Ashilla Fadya Saddiqa</t>
  </si>
  <si>
    <t>The Heroes of Olympus: The Lost Hero</t>
  </si>
  <si>
    <t>Mumtaz Aqila Razak</t>
  </si>
  <si>
    <t>Why transportation</t>
  </si>
  <si>
    <t>Asha Padma R. Tripradopo</t>
  </si>
  <si>
    <t>Friendzone - lempar kode sembunyi hati</t>
  </si>
  <si>
    <t>Fachri Rabinra Akbar</t>
  </si>
  <si>
    <t>A Day Trading Guide for Beginners 2</t>
  </si>
  <si>
    <t>Vandrei Ezell Akahira</t>
  </si>
  <si>
    <t>Maryamah Karpov</t>
  </si>
  <si>
    <t>Revano Zinan Alkantri</t>
  </si>
  <si>
    <t>tokyo ghoul</t>
  </si>
  <si>
    <t>Revany Dealova Soekasno Putri</t>
  </si>
  <si>
    <t>Pulang</t>
  </si>
  <si>
    <t>Juwayria Zafnah</t>
  </si>
  <si>
    <t>Petualangan di Pulau</t>
  </si>
  <si>
    <t>Mochammad Veyzha Zhafirreisyah</t>
  </si>
  <si>
    <t>8 Bil-2</t>
  </si>
  <si>
    <t>Kaguya sama love is war vol 1</t>
  </si>
  <si>
    <t>Nayara Annaba Zalikha</t>
  </si>
  <si>
    <t>50 Cerita Ajaib</t>
  </si>
  <si>
    <t>Deralgy Andika Putra</t>
  </si>
  <si>
    <t>Misteri terakhir</t>
  </si>
  <si>
    <t>Muhammad Fathan Virzali Latief</t>
  </si>
  <si>
    <t>Republik funky</t>
  </si>
  <si>
    <t>Radinka Mikayla Firmansyah</t>
  </si>
  <si>
    <t>Harry potter</t>
  </si>
  <si>
    <t>Fahrisa Putri Fahri</t>
  </si>
  <si>
    <t>Mantappu jiwa</t>
  </si>
  <si>
    <t>Regita Juliana R.</t>
  </si>
  <si>
    <t>Crayon Shinchan</t>
  </si>
  <si>
    <t>Aksa Rachman</t>
  </si>
  <si>
    <t>Secret Seven buku 1</t>
  </si>
  <si>
    <t>Kevin Anugrah Sentosa</t>
  </si>
  <si>
    <t>ESPS Matematika</t>
  </si>
  <si>
    <t>Dwiki putra nurcahyo</t>
  </si>
  <si>
    <t>Kisah cinta sang putra fajar</t>
  </si>
  <si>
    <t>Anadhya Khayyira P.Y</t>
  </si>
  <si>
    <t>The Magic of Thinking Big</t>
  </si>
  <si>
    <t>Maura Hadisti</t>
  </si>
  <si>
    <t>why?</t>
  </si>
  <si>
    <t>Shakeel Mochammad Maleeka</t>
  </si>
  <si>
    <t>Dinosaurus</t>
  </si>
  <si>
    <t>Vivian Sadidah Rachman</t>
  </si>
  <si>
    <t>Ibu Aku Mencintaimu</t>
  </si>
  <si>
    <t>Najma Dhiyaa Permana</t>
  </si>
  <si>
    <t>Sheiland</t>
  </si>
  <si>
    <t>Mochammad Attaya Arkananta</t>
  </si>
  <si>
    <t>Komik Dino Pteranodon</t>
  </si>
  <si>
    <t>Avissa sitti Amabel</t>
  </si>
  <si>
    <t>Mantappu Jiwa</t>
  </si>
  <si>
    <t>Fawwaz nisa a</t>
  </si>
  <si>
    <t>Bintang</t>
  </si>
  <si>
    <t>Satrio Iswarapandya M</t>
  </si>
  <si>
    <t>Bumi</t>
  </si>
  <si>
    <t>Alya Hana</t>
  </si>
  <si>
    <t>Lima Sekawan : Beraksi Kembali</t>
  </si>
  <si>
    <t>Musa Faza Kautsar</t>
  </si>
  <si>
    <t>Star Wars Trilogy</t>
  </si>
  <si>
    <t>Rania Khadija Asseggaf</t>
  </si>
  <si>
    <t>Harry Potter and the goblet of fire</t>
  </si>
  <si>
    <t>Alvin Andrianto Irawan</t>
  </si>
  <si>
    <t>Diary Si Bocah Tengil Rodrick Yang Semena-mena</t>
  </si>
  <si>
    <t>10 halaman</t>
  </si>
  <si>
    <t>Medina Rahma Falisha Wibowo</t>
  </si>
  <si>
    <t>Diary of a wimpy kid: Dog days</t>
  </si>
  <si>
    <t>Cahaya Danika Permana</t>
  </si>
  <si>
    <t>Dork Diaries Party Time</t>
  </si>
  <si>
    <t>Garvin Triyasykur Prasetya</t>
  </si>
  <si>
    <t>Dilan 1990</t>
  </si>
  <si>
    <t>Raziv Athalla T</t>
  </si>
  <si>
    <t>Formula drift</t>
  </si>
  <si>
    <t>Kayla Devina Helmi Putri</t>
  </si>
  <si>
    <t>Mother's Day</t>
  </si>
  <si>
    <t>Raisya aina ependi</t>
  </si>
  <si>
    <t>Judy Moody SAVES THE WORLD</t>
  </si>
  <si>
    <t>Crazy strips contest</t>
  </si>
  <si>
    <t>The wingking disease</t>
  </si>
  <si>
    <t>Ibrahim Ikhsan D</t>
  </si>
  <si>
    <t>Tokyo Ghoul Volume 2</t>
  </si>
  <si>
    <t>celia carenica alexandrea</t>
  </si>
  <si>
    <t>mayat dikolon dipan</t>
  </si>
  <si>
    <t>Rasya Raditya Rachman</t>
  </si>
  <si>
    <t>Ubur Ubur Lembur</t>
  </si>
  <si>
    <t>Tivanny Agnesya Martana</t>
  </si>
  <si>
    <t>Bulan dan Bintang</t>
  </si>
  <si>
    <t>Mochamad Rafi Afiaputra</t>
  </si>
  <si>
    <t>Ranah 3 Warna</t>
  </si>
  <si>
    <t>Khansa Raniya Djajasasmita</t>
  </si>
  <si>
    <t>Nowhere</t>
  </si>
  <si>
    <t>Rizky Ariakusuma</t>
  </si>
  <si>
    <t>Horrible Histories: Gourgeous Georgians</t>
  </si>
  <si>
    <t>Joely Tahani Suyana</t>
  </si>
  <si>
    <t>Makanan Korea</t>
  </si>
  <si>
    <t>Nauvallo Himawan</t>
  </si>
  <si>
    <t>harry potter and the cursed child</t>
  </si>
  <si>
    <t>Haydar Rabbani prayudiant ruhimat</t>
  </si>
  <si>
    <t>Beelzebub</t>
  </si>
  <si>
    <t>Rana Zhahirah</t>
  </si>
  <si>
    <t>Dear nathan</t>
  </si>
  <si>
    <t>2 galaman</t>
  </si>
  <si>
    <t>Tristan Adia Kaory</t>
  </si>
  <si>
    <t>1001 Stories</t>
  </si>
  <si>
    <t>Mochamad Adhitiansyah</t>
  </si>
  <si>
    <t>Teman Tapi Menikah</t>
  </si>
  <si>
    <t>Abdil Halim Assalam</t>
  </si>
  <si>
    <t>Misteri nuri gagap</t>
  </si>
  <si>
    <t>6 halaman</t>
  </si>
  <si>
    <t>hafiya dhiya fakhira kurnia</t>
  </si>
  <si>
    <t>ice boy</t>
  </si>
  <si>
    <t>Rasya Putra Hanif Soewargana</t>
  </si>
  <si>
    <t>Sentuhan Kalbu</t>
  </si>
  <si>
    <t>Regan Shaquille Ammarsany</t>
  </si>
  <si>
    <t>7Bil-2</t>
  </si>
  <si>
    <t>Al Fatih 2</t>
  </si>
  <si>
    <t>akmal pratama ramadhan</t>
  </si>
  <si>
    <t>minecraft</t>
  </si>
  <si>
    <t>shafira nur asyifa</t>
  </si>
  <si>
    <t>di antara senja yang kelabu</t>
  </si>
  <si>
    <t>Malik Rifat Arazky</t>
  </si>
  <si>
    <t>Yokai Watch episode 4</t>
  </si>
  <si>
    <t>Halaman 4</t>
  </si>
  <si>
    <t>Halaman 198</t>
  </si>
  <si>
    <t>133 halaman</t>
  </si>
  <si>
    <t>Syesha Safira Sudradjat</t>
  </si>
  <si>
    <t>Bliss</t>
  </si>
  <si>
    <t>Calista Belva Kaishaura</t>
  </si>
  <si>
    <t>Otakku Cess Pleng</t>
  </si>
  <si>
    <t>Anandita Surya Maharani</t>
  </si>
  <si>
    <t>Brida</t>
  </si>
  <si>
    <t>Dzaki Ahmad Al Hussainy</t>
  </si>
  <si>
    <t>Shadow of sherlock holmes</t>
  </si>
  <si>
    <t>Keisya Putri Rachmagita</t>
  </si>
  <si>
    <t>That Special Day</t>
  </si>
  <si>
    <t>Syareva Reimara Syam</t>
  </si>
  <si>
    <t>Encyclopedia of Sharks</t>
  </si>
  <si>
    <t>Dhia Nisrina</t>
  </si>
  <si>
    <t>5 sekawan</t>
  </si>
  <si>
    <t>Raisis Aisha Saputra</t>
  </si>
  <si>
    <t>call me by your name</t>
  </si>
  <si>
    <t>Nathania Paramitha Rafeni Putri</t>
  </si>
  <si>
    <t>jurnalrisa teror liburan sekolah</t>
  </si>
  <si>
    <t>ardisa kanani amanna</t>
  </si>
  <si>
    <t>KKN di desa penari</t>
  </si>
  <si>
    <t>Teuku Muhammad Rafsanjani</t>
  </si>
  <si>
    <t>Manusia setengah salmon</t>
  </si>
  <si>
    <t>Inara Alisha kusumapatra</t>
  </si>
  <si>
    <t>Komet 101</t>
  </si>
  <si>
    <t>Bunga ayunda putri andini</t>
  </si>
  <si>
    <t>Nadia Tanisha Ariana</t>
  </si>
  <si>
    <t>Perpustakaan Misterius</t>
  </si>
  <si>
    <t>Daffa Nabil El Hamzah</t>
  </si>
  <si>
    <t>Naruto vol 21</t>
  </si>
  <si>
    <t>100 halaman</t>
  </si>
  <si>
    <t>Inggit Ali Nurnabila</t>
  </si>
  <si>
    <t>Utara</t>
  </si>
  <si>
    <t>Keisha Esteria Hasian Sitinjak</t>
  </si>
  <si>
    <t>Kumpulan Dongeng Motivasi</t>
  </si>
  <si>
    <t>Dimas Zaki Maulana</t>
  </si>
  <si>
    <t>Si Juki Petualangan di Belitung</t>
  </si>
  <si>
    <t>Ardelia Shafina</t>
  </si>
  <si>
    <t>Puan Yasyfa Syaharidha</t>
  </si>
  <si>
    <t>Bulan</t>
  </si>
  <si>
    <t>Astrid Maharani S</t>
  </si>
  <si>
    <t>Happy birth day die</t>
  </si>
  <si>
    <t>Nafeesa Astikaswari Putri Sanwani</t>
  </si>
  <si>
    <t>Diary Runa</t>
  </si>
  <si>
    <t>harashta jannis andriansyah</t>
  </si>
  <si>
    <t>harry potter and the chamber of secrets</t>
  </si>
  <si>
    <t>daffa faza rosada</t>
  </si>
  <si>
    <t>komi sulit berkomunikasi vol 1</t>
  </si>
  <si>
    <t>Feyla Maharani Putri</t>
  </si>
  <si>
    <t>hai miiko jilid 1</t>
  </si>
  <si>
    <t>AmaraLarasati</t>
  </si>
  <si>
    <t>Eloy</t>
  </si>
  <si>
    <t>Briano Pandianie</t>
  </si>
  <si>
    <t>The Myth of Sisyphus</t>
  </si>
  <si>
    <t>Muhammad Kaisar Raya</t>
  </si>
  <si>
    <t>Why? Light and Sound</t>
  </si>
  <si>
    <t>Razita Asya G</t>
  </si>
  <si>
    <t>samantha</t>
  </si>
  <si>
    <t>Raffi euro zakhwan damiri</t>
  </si>
  <si>
    <t>Ready player one</t>
  </si>
  <si>
    <t>delvina helsinky</t>
  </si>
  <si>
    <t>darka</t>
  </si>
  <si>
    <t>stacia cleodora davina</t>
  </si>
  <si>
    <t>gallery of dolls</t>
  </si>
  <si>
    <t>Abiel Dzaki Ibrahim</t>
  </si>
  <si>
    <t>LEGO COLLECTION BOOK</t>
  </si>
  <si>
    <t>Mohammad Farrel</t>
  </si>
  <si>
    <t>sijuki</t>
  </si>
  <si>
    <t>Nadira Alaya Iman Y</t>
  </si>
  <si>
    <t>The heroes of olympus</t>
  </si>
  <si>
    <t>Fiola Purikartika Syah</t>
  </si>
  <si>
    <t>Friendshit</t>
  </si>
  <si>
    <t>Fauzan Mohamad Abdul Ghani</t>
  </si>
  <si>
    <t>Kartun Riwayat Peradaban Jilid 10</t>
  </si>
  <si>
    <t>4 halaman</t>
  </si>
  <si>
    <t>Allisya Tristan Putri Purnomo</t>
  </si>
  <si>
    <t>Dongeng untuk putri tersayang</t>
  </si>
  <si>
    <t>Nandana Aristo N.</t>
  </si>
  <si>
    <t>Kitab Desain Grafis dengan Coreldraw 2019</t>
  </si>
  <si>
    <t>Aisah Nadira P</t>
  </si>
  <si>
    <t>Magic in the Mix</t>
  </si>
  <si>
    <t>Latisya Aurelly</t>
  </si>
  <si>
    <t>Septihan</t>
  </si>
  <si>
    <t>Raja Ram Edo Tarigan</t>
  </si>
  <si>
    <t>Kumpulan cerita rakyat nusantara</t>
  </si>
  <si>
    <t>Rhayyhan Budhi pramadhi</t>
  </si>
  <si>
    <t>Home alone</t>
  </si>
  <si>
    <t>Adelinne Naila Salima Putri Sunarmo</t>
  </si>
  <si>
    <t>Critical Eleven</t>
  </si>
  <si>
    <t>Faliza Nezalya Azizah</t>
  </si>
  <si>
    <t>Shea</t>
  </si>
  <si>
    <t>Rafid Zia Kurniawan</t>
  </si>
  <si>
    <t>The Lost Symbol</t>
  </si>
  <si>
    <t>Alatha Nararya</t>
  </si>
  <si>
    <t>Janshen</t>
  </si>
  <si>
    <t>1 halaman</t>
  </si>
  <si>
    <t>Farrel Hadyan Athallah</t>
  </si>
  <si>
    <t>Percy Jackson &amp; The Olympians: The Titans Curse</t>
  </si>
  <si>
    <t>Ronaldo Razki Wargakusumah</t>
  </si>
  <si>
    <t>-</t>
  </si>
  <si>
    <t>Muhammad Hasya Nurhuda</t>
  </si>
  <si>
    <t>Tintin di Amerika</t>
  </si>
  <si>
    <t>Tania Janesya Hasan</t>
  </si>
  <si>
    <t>Never be alone</t>
  </si>
  <si>
    <t>Prabowo Kuncoroningrat</t>
  </si>
  <si>
    <t>The Ultmate Power of Shalat Tahajud</t>
  </si>
  <si>
    <t>Taqi Kalamka Rafif</t>
  </si>
  <si>
    <t>Hujan</t>
  </si>
  <si>
    <t>Tasya Salsabila</t>
  </si>
  <si>
    <t>Hans</t>
  </si>
  <si>
    <t>Gandhi Mahardika Setiaboedi</t>
  </si>
  <si>
    <t>Komik manga Naruto</t>
  </si>
  <si>
    <t>Pertarungan semua orang</t>
  </si>
  <si>
    <t>9 halaman</t>
  </si>
  <si>
    <t>Dhamir Rasyid Resmana</t>
  </si>
  <si>
    <t>Why? The Sea</t>
  </si>
  <si>
    <t>Casaluna de Luzia</t>
  </si>
  <si>
    <t>Indigo</t>
  </si>
  <si>
    <t>Muhammad adidarma prawira sudirman</t>
  </si>
  <si>
    <t>Tapak jejak</t>
  </si>
  <si>
    <t>Prabu Kusuma Abdy</t>
  </si>
  <si>
    <t>Jerome polin sijabat</t>
  </si>
  <si>
    <t>jerome polin tidak sengaja bertemu seseorang yang bernama kevin dan jerome polin dan kevin merencanakan untuk membuat channel youtube shooting youtube pun di mulai ternyata kamera kevin rusak terkena hujan jadi mereka menggunakan hp</t>
  </si>
  <si>
    <t>vidio nihonggo mantappu rilis tanggal 23 desember 2017 didalam channel nihongoo mantappu ini berisi belajar bahasa jepang</t>
  </si>
  <si>
    <t>Ranu Phalasa</t>
  </si>
  <si>
    <t>Alivia Khaira Umma</t>
  </si>
  <si>
    <t>Bulan, Tere Liye</t>
  </si>
  <si>
    <t>Rangga Dinnar Tirta Putra</t>
  </si>
  <si>
    <t>Andrea Hirata : Ayah</t>
  </si>
  <si>
    <t>Nazwa Alliyah Azzahra</t>
  </si>
  <si>
    <t>Seira Putri Septiyasa</t>
  </si>
  <si>
    <t>The Story Girl</t>
  </si>
  <si>
    <t>Hafidz Abdillah Alfarizi</t>
  </si>
  <si>
    <t>Bokura wa Minna kawaiisou Vol.1</t>
  </si>
  <si>
    <t>Dzakwan Farisi</t>
  </si>
  <si>
    <t>nabi dan rasul</t>
  </si>
  <si>
    <t>Narendra Adhipramana Prasetyo</t>
  </si>
  <si>
    <t>garfield</t>
  </si>
  <si>
    <t>alimalaka</t>
  </si>
  <si>
    <t>dilan 1990</t>
  </si>
  <si>
    <t>Shafira Alina Kinasih</t>
  </si>
  <si>
    <t>Keelia Nafira Ramadhira</t>
  </si>
  <si>
    <t>Aryangga Fadillah Arham</t>
  </si>
  <si>
    <t>Conan Soccer Selection</t>
  </si>
  <si>
    <t>Nafisa Zeta Oktavian</t>
  </si>
  <si>
    <t>Moon</t>
  </si>
  <si>
    <t>selma saviro</t>
  </si>
  <si>
    <t>korean scariest horror story</t>
  </si>
  <si>
    <t>Hylmi Ghanim Suryo Wicaksono</t>
  </si>
  <si>
    <t>Junior Encyclopedia</t>
  </si>
  <si>
    <t>Davina alyadilla</t>
  </si>
  <si>
    <t>Nightmare side</t>
  </si>
  <si>
    <t>Bima Prakasa Setiawanda</t>
  </si>
  <si>
    <t>Arya Bima Arundati</t>
  </si>
  <si>
    <t>Si Juki</t>
  </si>
  <si>
    <t>Aniq N.S</t>
  </si>
  <si>
    <t>Komet</t>
  </si>
  <si>
    <t>Kayla Rahmadina</t>
  </si>
  <si>
    <t>midnight story</t>
  </si>
  <si>
    <t>Alisha Nindya Pradani</t>
  </si>
  <si>
    <t>Sahabat Sejati</t>
  </si>
  <si>
    <t>Altair Athar Maulana Roesli</t>
  </si>
  <si>
    <t>Tintin, Penerbangan 714 ke Sydney</t>
  </si>
  <si>
    <t>Abigail Ilona Nelwan</t>
  </si>
  <si>
    <t>bulan</t>
  </si>
  <si>
    <t>Farah Amelia Sukma</t>
  </si>
  <si>
    <t>Thr Alpha Girl's Guide</t>
  </si>
  <si>
    <t>Syaluna Kanantya Andary</t>
  </si>
  <si>
    <t>Tenggelamnya Kapal van der Wijck</t>
  </si>
  <si>
    <t>Hana Apsariningtyas Puspito</t>
  </si>
  <si>
    <t>More Trouble at Trebizon</t>
  </si>
  <si>
    <t>Zaky Alman Taqillah</t>
  </si>
  <si>
    <t>Si Anak Badai</t>
  </si>
  <si>
    <t>Lorraine Nathanie Martin</t>
  </si>
  <si>
    <t>Haikyuu</t>
  </si>
  <si>
    <t>Verrell Vajendra Vinandaputra</t>
  </si>
  <si>
    <t>Azaria Gafar Maulana</t>
  </si>
  <si>
    <t>8 Halaman</t>
  </si>
  <si>
    <t>Raden Raissa Ardine Fakhirah</t>
  </si>
  <si>
    <t>Mariposa</t>
  </si>
  <si>
    <t>Mochammad rajendra al ghaviky</t>
  </si>
  <si>
    <t>Lima sekawan</t>
  </si>
  <si>
    <t>carla sarah suryono</t>
  </si>
  <si>
    <t>rasuk</t>
  </si>
  <si>
    <t>galang aghna jalu kusuma</t>
  </si>
  <si>
    <t>99 pesan nabi</t>
  </si>
  <si>
    <t>Nicky Farlie Natalino Alfonso</t>
  </si>
  <si>
    <t>Seas quieted by pandemic could reduce stress, improve health in whales</t>
  </si>
  <si>
    <t>25 (paragraf)</t>
  </si>
  <si>
    <t>Azizulfi Hadi Setiawan</t>
  </si>
  <si>
    <t>Sejarah Dunia Yang Disembunyikan</t>
  </si>
  <si>
    <t>Erlangga Arya Nadindra</t>
  </si>
  <si>
    <t>National Geographic</t>
  </si>
  <si>
    <t>Arif Rahmansyah Putra</t>
  </si>
  <si>
    <t>Keluarga Super Irit 28</t>
  </si>
  <si>
    <t>Varian Kashira</t>
  </si>
  <si>
    <t>Peter</t>
  </si>
  <si>
    <t>Kyla Kiranayu</t>
  </si>
  <si>
    <t>The Picture of Dorian Gray</t>
  </si>
  <si>
    <t>Muhammad Hasyim Rasyid</t>
  </si>
  <si>
    <t>Miracle of The Quran</t>
  </si>
  <si>
    <t>Nawla Marva Sufaira</t>
  </si>
  <si>
    <t>TEMERAIRE 1 : His Majesty's Dragon</t>
  </si>
  <si>
    <t>Alika aulia rahmadhania</t>
  </si>
  <si>
    <t>100 cerita klasik</t>
  </si>
  <si>
    <t>Aletta Rizky Munira</t>
  </si>
  <si>
    <t>peka</t>
  </si>
  <si>
    <t>Aisah Fitria R</t>
  </si>
  <si>
    <t>tahi lalats</t>
  </si>
  <si>
    <t>kimya aisya ali</t>
  </si>
  <si>
    <t>Smile Flower</t>
  </si>
  <si>
    <t>Agnelia Chloe Maulana</t>
  </si>
  <si>
    <t>Six of Crows</t>
  </si>
  <si>
    <t>Hafidzul Sugianto</t>
  </si>
  <si>
    <t>Rencana Rahasia Hitler Terungkap</t>
  </si>
  <si>
    <t>Muhammad Hasyim Rasyid Asytari</t>
  </si>
  <si>
    <t>Ranya Shaaziya B</t>
  </si>
  <si>
    <t>horror math</t>
  </si>
  <si>
    <t>Zavier Arya Winata</t>
  </si>
  <si>
    <t>Al-Fatih Penaklukan</t>
  </si>
  <si>
    <t>6 Halaman</t>
  </si>
  <si>
    <t>Btari Anggraitaputri</t>
  </si>
  <si>
    <t>Map of the Soul Persona : Our Many Faces</t>
  </si>
  <si>
    <t>Athaya Puti Nasya</t>
  </si>
  <si>
    <t>Muhammad Vierzan Rasendriya</t>
  </si>
  <si>
    <t>Sepatu Dahlan</t>
  </si>
  <si>
    <t>7 Halaman</t>
  </si>
  <si>
    <t>Rei Jovanka Irmawan</t>
  </si>
  <si>
    <t>Indahnya mati khusnul khatimah</t>
  </si>
  <si>
    <t>mahartri sadira</t>
  </si>
  <si>
    <t>mozachiko</t>
  </si>
  <si>
    <t>Dwi Khalila Nibras Muthmainnah</t>
  </si>
  <si>
    <t>Manusia Setengah Salmon</t>
  </si>
  <si>
    <t>Karina Alyshia Candrawati</t>
  </si>
  <si>
    <t>Alice in wonderland</t>
  </si>
  <si>
    <t>Shekilla Zakee Raghid M</t>
  </si>
  <si>
    <t>The Tale Of Despereaux</t>
  </si>
  <si>
    <t>Ida Bagus Wiranatha Nararya Mahaputra</t>
  </si>
  <si>
    <t>Si Juki Petualangan Ke Korea</t>
  </si>
  <si>
    <t>Tramaditiya Prayata R</t>
  </si>
  <si>
    <t>Laskar Pelangi</t>
  </si>
  <si>
    <t>Hardyan Widiyahutomo Djarwoto</t>
  </si>
  <si>
    <t>Raja Smurf</t>
  </si>
  <si>
    <t>Andi Diva A.R</t>
  </si>
  <si>
    <t>Assassin's Creed : Renaissance</t>
  </si>
  <si>
    <t>Ahmad Salaadin Whk</t>
  </si>
  <si>
    <t>Jody dan anak rusa</t>
  </si>
  <si>
    <t>Al Hijri Tristan Ruzain</t>
  </si>
  <si>
    <t>Dilan 1991</t>
  </si>
  <si>
    <t>Tiara Madina Arisetio</t>
  </si>
  <si>
    <t>Barefoot Gen #1</t>
  </si>
  <si>
    <t>Haiqa Camilla.Y.R</t>
  </si>
  <si>
    <t>Keona Azkiya Putri Permadhi</t>
  </si>
  <si>
    <t>Rafinsyah Reyhan Razzaqa</t>
  </si>
  <si>
    <t>Milea Suara dari Dilan</t>
  </si>
  <si>
    <t>Alyssa Devina Danadipa</t>
  </si>
  <si>
    <t>Galaksi</t>
  </si>
  <si>
    <t>Kinaura Anavatri Virgana</t>
  </si>
  <si>
    <t>KKN Di Desa Penari</t>
  </si>
  <si>
    <t>Khaira Naurisha Bestari</t>
  </si>
  <si>
    <t>dork diaries tales from a not so fab life</t>
  </si>
  <si>
    <t>Alleta Agivia</t>
  </si>
  <si>
    <t>MOZACHIKO</t>
  </si>
  <si>
    <t>Muhammad Dinar Raihan Anargya</t>
  </si>
  <si>
    <t>Why? people Louis Pasteur</t>
  </si>
  <si>
    <t>Rafi Pratama</t>
  </si>
  <si>
    <t>the great battle WW2</t>
  </si>
  <si>
    <t>Denaia Nurishthina Rahim</t>
  </si>
  <si>
    <t>See Inside Sains</t>
  </si>
  <si>
    <t>Athalla Raissa Eikla Faizal</t>
  </si>
  <si>
    <t>The Famous Five : Five Go Off To Camp</t>
  </si>
  <si>
    <t>Sheika Zafira</t>
  </si>
  <si>
    <t>Si Anak Pintar</t>
  </si>
  <si>
    <t>Farash Selena Rustam</t>
  </si>
  <si>
    <t>Hafalan Shalat Delisa TERE LIYE</t>
  </si>
  <si>
    <t>Arga Bramantyo Anggoro</t>
  </si>
  <si>
    <t>Marco Polo</t>
  </si>
  <si>
    <t>Dyota Reginald</t>
  </si>
  <si>
    <t>Dr.Stone chap 163</t>
  </si>
  <si>
    <t>Rr Seravina Mindi s</t>
  </si>
  <si>
    <t>Darka</t>
  </si>
  <si>
    <t>Leandra aisha budiman</t>
  </si>
  <si>
    <t>Hai miiko vol.20</t>
  </si>
  <si>
    <t>Charissa Chelsky Candradewa</t>
  </si>
  <si>
    <t>Tumubuhan dan Hewan Beracun Langka</t>
  </si>
  <si>
    <t>Refarla Svenska Ash-Shofa</t>
  </si>
  <si>
    <t>Diary Of Wipy Kid</t>
  </si>
  <si>
    <t>Maia Amira Dewi</t>
  </si>
  <si>
    <t>Robin Hood</t>
  </si>
  <si>
    <t>Keisha Danish Nayyara</t>
  </si>
  <si>
    <t>off the record</t>
  </si>
  <si>
    <t>halaman 79</t>
  </si>
  <si>
    <t>halaman 84</t>
  </si>
  <si>
    <t>anindito art firdaus</t>
  </si>
  <si>
    <t>peta yang hilang</t>
  </si>
  <si>
    <t>Rahesha Alka Devata</t>
  </si>
  <si>
    <t>Theodd1sout the sequel</t>
  </si>
  <si>
    <t>Rasya Fachreza Sudiro</t>
  </si>
  <si>
    <t>Totto-Chan : Gadis Cilik di Jendela</t>
  </si>
  <si>
    <t>Made Diasty Kunthi Maharani</t>
  </si>
  <si>
    <t>Kenangan Hujan</t>
  </si>
  <si>
    <t>Rafif Pramatya Radina</t>
  </si>
  <si>
    <t>Middle School : Ultimate Showdown</t>
  </si>
  <si>
    <t>chelsea sandia nugraha</t>
  </si>
  <si>
    <t>ipa&amp;ips</t>
  </si>
  <si>
    <t>Muhammad Hilmy Wiratama</t>
  </si>
  <si>
    <t>Tintin di Tanah Sovyet</t>
  </si>
  <si>
    <t>Adelaide Harris</t>
  </si>
  <si>
    <t>Penance</t>
  </si>
  <si>
    <t>Maura Rachima F</t>
  </si>
  <si>
    <t>William</t>
  </si>
  <si>
    <t>Satrio Nugroho Ramadan</t>
  </si>
  <si>
    <t>3cm hunter</t>
  </si>
  <si>
    <t>Rameera Quisha Baby Adhinegara</t>
  </si>
  <si>
    <t>harry potter blood prince</t>
  </si>
  <si>
    <t>Nakeisha Adeira Maulana</t>
  </si>
  <si>
    <t>Bintang, tere liye</t>
  </si>
  <si>
    <t>Ruben januar</t>
  </si>
  <si>
    <t>illuminae files_01</t>
  </si>
  <si>
    <t>Kayla Almanaia N</t>
  </si>
  <si>
    <t>lima sekawan ke bukit billycock</t>
  </si>
  <si>
    <t>Orient Niscalla WIyasa</t>
  </si>
  <si>
    <t>Trio Detektif</t>
  </si>
  <si>
    <t>najwa agnia shavira</t>
  </si>
  <si>
    <t>ensiklopedia rekor dunia</t>
  </si>
  <si>
    <t>luar biasa tinggi</t>
  </si>
  <si>
    <t>Keira Aisha Nara Gumelar</t>
  </si>
  <si>
    <t>Little women</t>
  </si>
  <si>
    <t>M Zaky Defrian</t>
  </si>
  <si>
    <t>111 konspirasi dunia</t>
  </si>
  <si>
    <t>I Gusti Bagus Reuben Kitaro S.</t>
  </si>
  <si>
    <t>tintin petualangan di bulan</t>
  </si>
  <si>
    <t>Rizqidia Nurzahira Ramadhani</t>
  </si>
  <si>
    <t>Harry Potter and the Chamber of Secrets</t>
  </si>
  <si>
    <t>AININDITHA SABARINA BELVA RIZALNO</t>
  </si>
  <si>
    <t>Jenderal Soedirman</t>
  </si>
  <si>
    <t>Kennis Soleil Sarumpaet</t>
  </si>
  <si>
    <t>star wars knights of the republic</t>
  </si>
  <si>
    <t>Ryu Ibrahim Faried</t>
  </si>
  <si>
    <t>A Tribute to Doctors</t>
  </si>
  <si>
    <t>Davianda Marsa Ramdani</t>
  </si>
  <si>
    <t>mantappu jiwa</t>
  </si>
  <si>
    <t>Raden Nazli Mughietsa Munief Putrabenardi</t>
  </si>
  <si>
    <t>Why? sains investigasi</t>
  </si>
  <si>
    <t>Rayn Hayder Kasoem</t>
  </si>
  <si>
    <t>Ant-Man: Natural enemy</t>
  </si>
  <si>
    <t>Muhammad Rafa Akilah Siraj</t>
  </si>
  <si>
    <t>Ephemera</t>
  </si>
  <si>
    <t>Nafis Hazza</t>
  </si>
  <si>
    <t>Alina Zahra Shazia Hakim</t>
  </si>
  <si>
    <t>Matahari</t>
  </si>
  <si>
    <t>Ayzar hisyam raditya</t>
  </si>
  <si>
    <t>WHY perang dan senjata</t>
  </si>
  <si>
    <t>Almer Phalevi Firdaus</t>
  </si>
  <si>
    <t>Peradaban Jilid 1</t>
  </si>
  <si>
    <t>Khalisha Firdania Rolansyah</t>
  </si>
  <si>
    <t>bad romance</t>
  </si>
  <si>
    <t>Khayara Nayla Putri Permadhi</t>
  </si>
  <si>
    <t>Harry Potter and The Goblet of Fire</t>
  </si>
  <si>
    <t>Nasya Fattiyah Nabila</t>
  </si>
  <si>
    <t>The Power of Language</t>
  </si>
  <si>
    <t>Ahmad Maulana Irsyad</t>
  </si>
  <si>
    <t>28 Detik</t>
  </si>
  <si>
    <t>3 halaman</t>
  </si>
  <si>
    <t>Qatrunnada Syanaira</t>
  </si>
  <si>
    <t>Diary Of Wimpy Kis</t>
  </si>
  <si>
    <t>14 halaman</t>
  </si>
  <si>
    <t>Fiorenza Amararatna Agstyawardhana</t>
  </si>
  <si>
    <t>Hansel dan Gretel</t>
  </si>
  <si>
    <t>Halzahra Arkenzie Malik</t>
  </si>
  <si>
    <t>The Baby Sitters Club</t>
  </si>
  <si>
    <t>rizqiqa nurzahra k</t>
  </si>
  <si>
    <t>einstein</t>
  </si>
  <si>
    <t>Gendhis Anjali</t>
  </si>
  <si>
    <t>Library of Souls</t>
  </si>
  <si>
    <t>Freyaditta zs</t>
  </si>
  <si>
    <t>ghost school</t>
  </si>
  <si>
    <t>Azizah Muthiah Aini</t>
  </si>
  <si>
    <t>Bad Playgirl</t>
  </si>
  <si>
    <t>Mochamad Mirza Ghulam Firdaus</t>
  </si>
  <si>
    <t>"Si Anak Pintar"</t>
  </si>
  <si>
    <t>Alisha Sukma Widyadhana Putri</t>
  </si>
  <si>
    <t>Mozachiko</t>
  </si>
  <si>
    <t>Janeta Najla</t>
  </si>
  <si>
    <t>Muhammad Rifky Indra Ramaputra</t>
  </si>
  <si>
    <t>Seri Tokoh Dunia: Helen Keller</t>
  </si>
  <si>
    <t>Keira Athalia Callista</t>
  </si>
  <si>
    <t>Friend Zone</t>
  </si>
  <si>
    <t>Rhean Darma</t>
  </si>
  <si>
    <t>Shizuka</t>
  </si>
  <si>
    <t>Ezraghi Asqari Kusumapatra</t>
  </si>
  <si>
    <t>Heidi</t>
  </si>
  <si>
    <t>Setengah halaman</t>
  </si>
  <si>
    <t>kayla naraya alexandra</t>
  </si>
  <si>
    <t>ubur ubur lembur</t>
  </si>
  <si>
    <t>Rhenaldy Cahyadi Putra</t>
  </si>
  <si>
    <t>Seperti Sungai yang Mengalir</t>
  </si>
  <si>
    <t>chanity pernique callula</t>
  </si>
  <si>
    <t>Helena Jeihan Noor</t>
  </si>
  <si>
    <t>Wildwood</t>
  </si>
  <si>
    <t>Muhammad Yumna Nur Hisyam</t>
  </si>
  <si>
    <t>Cerita perang kemerdekaan Indonesia</t>
  </si>
  <si>
    <t>Azzahra Putri</t>
  </si>
  <si>
    <t>burn book</t>
  </si>
  <si>
    <t>Anugrah Anazaly</t>
  </si>
  <si>
    <t>Attack On Titan</t>
  </si>
  <si>
    <t>Chapter 4</t>
  </si>
  <si>
    <t>Chapter 6</t>
  </si>
  <si>
    <t>3 Chapter, ini serial komik jepang jadi pakai chapter</t>
  </si>
  <si>
    <t>Adrienna Tiara Putri</t>
  </si>
  <si>
    <t>Novel Sherlock Holmes</t>
  </si>
  <si>
    <t>halaman 178</t>
  </si>
  <si>
    <t>halaman 187</t>
  </si>
  <si>
    <t>Rr Marchella Clea R.S</t>
  </si>
  <si>
    <t>Radikus makan kakus</t>
  </si>
  <si>
    <t>Selasa, 1 September 2020</t>
  </si>
  <si>
    <t>7A1</t>
  </si>
  <si>
    <t>7A3</t>
  </si>
  <si>
    <t>7A7</t>
  </si>
  <si>
    <t>7A2</t>
  </si>
  <si>
    <t>7A4</t>
  </si>
  <si>
    <t>7A5</t>
  </si>
  <si>
    <t>7A6</t>
  </si>
  <si>
    <t>No</t>
  </si>
  <si>
    <t>Nama</t>
  </si>
  <si>
    <t>Kelas</t>
  </si>
  <si>
    <t>Absen</t>
  </si>
  <si>
    <t>Buku Yang Dibaca</t>
  </si>
  <si>
    <t>Jml Hal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</si>
</sst>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70" formatCode="_-* #,##0_-;\-* #,##0_-;_-* &quot;-&quot;??_-;_-@_-"/>
  </numFmts>
  <fonts count="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sz val="16"/>
      <color theme="1"/>
      <name val="Calibri"/>
      <family val="2"/>
      <scheme val="minor"/>
    </font>
    <font>
      <sz val="10"/>
      <color theme="1"/>
      <name val="Arial"/>
      <family val="2"/>
    </font>
  </fonts>
  <fills count="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00B050"/>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43" fontId="0" fillId="0" borderId="0" xfId="1" applyFont="1" applyAlignment="1">
      <alignment horizontal="center"/>
    </xf>
    <xf numFmtId="0" fontId="5" fillId="0" borderId="0" xfId="0" applyFont="1"/>
    <xf numFmtId="0" fontId="6" fillId="0" borderId="0" xfId="0" applyFont="1"/>
    <xf numFmtId="0" fontId="3" fillId="2" borderId="1" xfId="0" applyFont="1" applyFill="1" applyBorder="1" applyAlignment="1">
      <alignment horizontal="center"/>
    </xf>
    <xf numFmtId="43" fontId="3" fillId="2" borderId="1" xfId="1" applyFont="1" applyFill="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43" fontId="0" fillId="0" borderId="0" xfId="0" applyNumberFormat="1"/>
    <xf numFmtId="0" fontId="0" fillId="0" borderId="1" xfId="0" applyFont="1" applyFill="1" applyBorder="1" applyAlignment="1">
      <alignment horizontal="center"/>
    </xf>
    <xf numFmtId="0" fontId="3" fillId="3" borderId="1" xfId="0" applyFont="1" applyFill="1" applyBorder="1" applyAlignment="1">
      <alignment horizontal="center"/>
    </xf>
    <xf numFmtId="43" fontId="3" fillId="3" borderId="1" xfId="1" applyFont="1" applyFill="1" applyBorder="1" applyAlignment="1">
      <alignment horizontal="center"/>
    </xf>
    <xf numFmtId="0" fontId="3" fillId="4" borderId="1" xfId="0" applyFont="1" applyFill="1" applyBorder="1" applyAlignment="1">
      <alignment horizontal="center"/>
    </xf>
    <xf numFmtId="43" fontId="3" fillId="4" borderId="1" xfId="1" applyFont="1" applyFill="1" applyBorder="1" applyAlignment="1">
      <alignment horizontal="center"/>
    </xf>
    <xf numFmtId="0" fontId="3" fillId="5" borderId="1" xfId="0" applyFont="1" applyFill="1" applyBorder="1" applyAlignment="1">
      <alignment horizontal="center"/>
    </xf>
    <xf numFmtId="43" fontId="3" fillId="5" borderId="1" xfId="1" applyFont="1" applyFill="1" applyBorder="1" applyAlignment="1">
      <alignment horizontal="center"/>
    </xf>
    <xf numFmtId="0" fontId="2" fillId="6" borderId="3" xfId="0" applyFont="1" applyFill="1" applyBorder="1"/>
    <xf numFmtId="0" fontId="2" fillId="6" borderId="3" xfId="0" applyFont="1" applyFill="1" applyBorder="1" applyAlignment="1">
      <alignment horizontal="center"/>
    </xf>
    <xf numFmtId="22" fontId="7" fillId="0" borderId="12" xfId="0" applyNumberFormat="1" applyFont="1" applyBorder="1" applyAlignment="1">
      <alignment horizontal="right" wrapText="1"/>
    </xf>
    <xf numFmtId="0" fontId="7" fillId="0" borderId="12" xfId="0" applyFont="1" applyBorder="1" applyAlignment="1">
      <alignment wrapText="1"/>
    </xf>
    <xf numFmtId="0" fontId="7" fillId="0" borderId="12" xfId="0" applyFont="1" applyBorder="1" applyAlignment="1">
      <alignment horizontal="right" wrapText="1"/>
    </xf>
    <xf numFmtId="16" fontId="0" fillId="0" borderId="0" xfId="0" applyNumberFormat="1"/>
    <xf numFmtId="16" fontId="7" fillId="0" borderId="12" xfId="0" applyNumberFormat="1" applyFont="1" applyBorder="1" applyAlignment="1">
      <alignment wrapText="1"/>
    </xf>
    <xf numFmtId="17" fontId="7" fillId="0" borderId="12" xfId="0" applyNumberFormat="1" applyFont="1" applyBorder="1" applyAlignment="1">
      <alignment wrapText="1"/>
    </xf>
    <xf numFmtId="0" fontId="7" fillId="0" borderId="12" xfId="0" applyFont="1" applyBorder="1" applyAlignment="1">
      <alignment vertical="center"/>
    </xf>
    <xf numFmtId="0" fontId="0" fillId="0" borderId="1" xfId="0" applyFill="1" applyBorder="1" applyAlignment="1">
      <alignment horizontal="center"/>
    </xf>
    <xf numFmtId="43" fontId="0" fillId="0" borderId="1" xfId="1" applyFont="1" applyFill="1" applyBorder="1" applyAlignment="1">
      <alignment horizontal="center"/>
    </xf>
    <xf numFmtId="0" fontId="3" fillId="0" borderId="1" xfId="0" applyFont="1" applyFill="1" applyBorder="1" applyAlignment="1">
      <alignment horizontal="center"/>
    </xf>
    <xf numFmtId="0" fontId="0" fillId="0" borderId="2" xfId="0" applyFill="1" applyBorder="1" applyAlignment="1">
      <alignment horizontal="center"/>
    </xf>
    <xf numFmtId="43" fontId="4" fillId="6" borderId="1" xfId="1" applyFont="1" applyFill="1" applyBorder="1" applyAlignment="1">
      <alignment horizontal="center"/>
    </xf>
    <xf numFmtId="0" fontId="0" fillId="0" borderId="0" xfId="0" applyAlignment="1">
      <alignment horizontal="left"/>
    </xf>
    <xf numFmtId="0" fontId="0" fillId="0" borderId="0" xfId="0" applyFill="1"/>
    <xf numFmtId="2" fontId="0" fillId="0" borderId="0" xfId="0" applyNumberFormat="1" applyFill="1"/>
    <xf numFmtId="164" fontId="0" fillId="0" borderId="0" xfId="0" applyNumberFormat="1" applyFill="1"/>
    <xf numFmtId="0" fontId="0" fillId="0" borderId="4" xfId="0" applyFill="1" applyBorder="1"/>
    <xf numFmtId="0" fontId="0" fillId="0" borderId="5" xfId="0" applyFill="1" applyBorder="1"/>
    <xf numFmtId="0" fontId="0" fillId="0" borderId="6" xfId="0" applyFill="1" applyBorder="1"/>
    <xf numFmtId="2" fontId="0" fillId="0" borderId="5" xfId="0" applyNumberFormat="1" applyFill="1" applyBorder="1"/>
    <xf numFmtId="0" fontId="0" fillId="0" borderId="7" xfId="0" applyFill="1" applyBorder="1"/>
    <xf numFmtId="0" fontId="0" fillId="0" borderId="0" xfId="0" applyFill="1" applyBorder="1"/>
    <xf numFmtId="0" fontId="0" fillId="0" borderId="8" xfId="0" applyFill="1" applyBorder="1"/>
    <xf numFmtId="2" fontId="0" fillId="0" borderId="0" xfId="0" applyNumberFormat="1" applyFill="1" applyBorder="1"/>
    <xf numFmtId="170" fontId="0" fillId="0" borderId="0" xfId="1" applyNumberFormat="1" applyFont="1" applyFill="1" applyBorder="1"/>
    <xf numFmtId="170" fontId="0" fillId="0" borderId="8" xfId="1" applyNumberFormat="1" applyFont="1" applyFill="1" applyBorder="1"/>
    <xf numFmtId="170" fontId="0" fillId="0" borderId="7" xfId="1" applyNumberFormat="1" applyFont="1" applyFill="1" applyBorder="1"/>
    <xf numFmtId="170" fontId="0" fillId="0" borderId="0" xfId="1" applyNumberFormat="1" applyFont="1" applyFill="1"/>
    <xf numFmtId="0" fontId="0" fillId="0" borderId="9" xfId="0" applyFill="1" applyBorder="1"/>
    <xf numFmtId="0" fontId="0" fillId="0" borderId="10" xfId="0" applyFill="1" applyBorder="1"/>
    <xf numFmtId="0" fontId="0" fillId="0" borderId="11" xfId="0" applyFill="1" applyBorder="1"/>
    <xf numFmtId="2" fontId="0" fillId="0" borderId="10" xfId="0" applyNumberFormat="1" applyFill="1" applyBorder="1"/>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0E35-1BD0-4A55-98E7-561D7C18409D}">
  <dimension ref="B1:U29"/>
  <sheetViews>
    <sheetView showGridLines="0" topLeftCell="A2" zoomScale="77" zoomScaleNormal="77" workbookViewId="0">
      <selection activeCell="V25" sqref="V25"/>
    </sheetView>
  </sheetViews>
  <sheetFormatPr defaultRowHeight="15" x14ac:dyDescent="0.25"/>
  <cols>
    <col min="2" max="2" width="5.85546875" customWidth="1"/>
    <col min="7" max="7" width="9.140625" style="1"/>
    <col min="8" max="8" width="7.7109375" style="1" customWidth="1"/>
    <col min="9" max="9" width="7.5703125" customWidth="1"/>
    <col min="10" max="10" width="3" customWidth="1"/>
    <col min="11" max="12" width="3.7109375" customWidth="1"/>
  </cols>
  <sheetData>
    <row r="1" spans="2:21" ht="10.5" customHeight="1" x14ac:dyDescent="0.25"/>
    <row r="2" spans="2:21" ht="26.25" x14ac:dyDescent="0.4">
      <c r="B2" s="2" t="s">
        <v>0</v>
      </c>
    </row>
    <row r="3" spans="2:21" ht="21" x14ac:dyDescent="0.35">
      <c r="B3" s="3" t="s">
        <v>721</v>
      </c>
    </row>
    <row r="4" spans="2:21" x14ac:dyDescent="0.25">
      <c r="B4" s="4" t="s">
        <v>1</v>
      </c>
      <c r="C4" s="4" t="s">
        <v>2</v>
      </c>
      <c r="D4" s="4" t="s">
        <v>3</v>
      </c>
      <c r="E4" s="4" t="s">
        <v>4</v>
      </c>
      <c r="F4" s="4" t="s">
        <v>5</v>
      </c>
      <c r="G4" s="5" t="s">
        <v>6</v>
      </c>
      <c r="H4" s="5" t="s">
        <v>7</v>
      </c>
      <c r="I4" s="4" t="s">
        <v>8</v>
      </c>
    </row>
    <row r="5" spans="2:21" x14ac:dyDescent="0.25">
      <c r="B5" s="25">
        <v>1</v>
      </c>
      <c r="C5" s="25" t="s">
        <v>9</v>
      </c>
      <c r="D5" s="25">
        <v>28</v>
      </c>
      <c r="E5" s="25">
        <f>+Tabel!E5</f>
        <v>13</v>
      </c>
      <c r="F5" s="25">
        <f>+Tabel!Y5</f>
        <v>13</v>
      </c>
      <c r="G5" s="26">
        <f>+Tabel!Z5</f>
        <v>46.428571428571431</v>
      </c>
      <c r="H5" s="26" t="str">
        <f>VLOOKUP(G5,$Q$5:$R$8,2)</f>
        <v>C</v>
      </c>
      <c r="I5" s="25">
        <f>+Tabel!AA5</f>
        <v>14</v>
      </c>
      <c r="K5" s="6">
        <v>0</v>
      </c>
      <c r="L5" s="6" t="s">
        <v>10</v>
      </c>
      <c r="M5" s="7"/>
      <c r="N5" t="s">
        <v>11</v>
      </c>
      <c r="O5">
        <v>100</v>
      </c>
      <c r="Q5">
        <v>0</v>
      </c>
      <c r="R5" t="s">
        <v>10</v>
      </c>
      <c r="U5" s="8">
        <f>AVERAGE(G5:G11)</f>
        <v>51.955782312925166</v>
      </c>
    </row>
    <row r="6" spans="2:21" x14ac:dyDescent="0.25">
      <c r="B6" s="25">
        <f>1+B5</f>
        <v>2</v>
      </c>
      <c r="C6" s="25" t="s">
        <v>12</v>
      </c>
      <c r="D6" s="25">
        <v>28</v>
      </c>
      <c r="E6" s="25">
        <f>+Tabel!E6</f>
        <v>13</v>
      </c>
      <c r="F6" s="25">
        <f>+Tabel!Y6</f>
        <v>13</v>
      </c>
      <c r="G6" s="26">
        <f>+Tabel!Z6</f>
        <v>46.428571428571431</v>
      </c>
      <c r="H6" s="26" t="str">
        <f t="shared" ref="H6:H29" si="0">VLOOKUP(G6,$Q$5:$R$8,2)</f>
        <v>C</v>
      </c>
      <c r="I6" s="25">
        <f>+Tabel!AA6</f>
        <v>14</v>
      </c>
      <c r="K6" s="6">
        <v>40</v>
      </c>
      <c r="L6" s="6" t="s">
        <v>13</v>
      </c>
      <c r="M6" s="7"/>
      <c r="N6" t="s">
        <v>14</v>
      </c>
      <c r="O6">
        <v>79</v>
      </c>
      <c r="Q6">
        <v>40</v>
      </c>
      <c r="R6" t="s">
        <v>13</v>
      </c>
    </row>
    <row r="7" spans="2:21" x14ac:dyDescent="0.25">
      <c r="B7" s="25">
        <f t="shared" ref="B7:B28" si="1">1+B6</f>
        <v>3</v>
      </c>
      <c r="C7" s="25" t="s">
        <v>15</v>
      </c>
      <c r="D7" s="25">
        <v>24</v>
      </c>
      <c r="E7" s="25">
        <f>+Tabel!E7</f>
        <v>14</v>
      </c>
      <c r="F7" s="25">
        <f>+Tabel!Y7</f>
        <v>14</v>
      </c>
      <c r="G7" s="26">
        <f>+Tabel!Z7</f>
        <v>58.333333333333336</v>
      </c>
      <c r="H7" s="26" t="str">
        <f t="shared" si="0"/>
        <v>C</v>
      </c>
      <c r="I7" s="25">
        <f>+Tabel!AA7</f>
        <v>7</v>
      </c>
      <c r="K7" s="6">
        <v>60</v>
      </c>
      <c r="L7" s="6" t="s">
        <v>14</v>
      </c>
      <c r="M7" s="7"/>
      <c r="N7" t="s">
        <v>13</v>
      </c>
      <c r="O7">
        <v>59</v>
      </c>
      <c r="Q7">
        <v>60</v>
      </c>
      <c r="R7" t="s">
        <v>14</v>
      </c>
    </row>
    <row r="8" spans="2:21" x14ac:dyDescent="0.25">
      <c r="B8" s="25">
        <f t="shared" si="1"/>
        <v>4</v>
      </c>
      <c r="C8" s="25" t="s">
        <v>16</v>
      </c>
      <c r="D8" s="25">
        <v>24</v>
      </c>
      <c r="E8" s="25">
        <f>+Tabel!E8</f>
        <v>11</v>
      </c>
      <c r="F8" s="25">
        <f>+Tabel!Y8</f>
        <v>11</v>
      </c>
      <c r="G8" s="26">
        <f>+Tabel!Z8</f>
        <v>45.833333333333329</v>
      </c>
      <c r="H8" s="26" t="str">
        <f t="shared" si="0"/>
        <v>C</v>
      </c>
      <c r="I8" s="25">
        <f>+Tabel!AA8</f>
        <v>16</v>
      </c>
      <c r="K8" s="6">
        <v>80</v>
      </c>
      <c r="L8" s="6" t="s">
        <v>11</v>
      </c>
      <c r="M8" s="7"/>
      <c r="N8" t="s">
        <v>10</v>
      </c>
      <c r="O8">
        <v>0</v>
      </c>
      <c r="Q8">
        <v>80</v>
      </c>
      <c r="R8" t="s">
        <v>11</v>
      </c>
    </row>
    <row r="9" spans="2:21" x14ac:dyDescent="0.25">
      <c r="B9" s="25">
        <f t="shared" si="1"/>
        <v>5</v>
      </c>
      <c r="C9" s="25" t="s">
        <v>17</v>
      </c>
      <c r="D9" s="25">
        <v>27</v>
      </c>
      <c r="E9" s="25">
        <f>+Tabel!E9</f>
        <v>12</v>
      </c>
      <c r="F9" s="25">
        <f>+Tabel!Y9</f>
        <v>12</v>
      </c>
      <c r="G9" s="26">
        <f>+Tabel!Z9</f>
        <v>44.444444444444443</v>
      </c>
      <c r="H9" s="26" t="str">
        <f t="shared" si="0"/>
        <v>C</v>
      </c>
      <c r="I9" s="25">
        <f>+Tabel!AA9</f>
        <v>17</v>
      </c>
    </row>
    <row r="10" spans="2:21" x14ac:dyDescent="0.25">
      <c r="B10" s="9">
        <f t="shared" si="1"/>
        <v>6</v>
      </c>
      <c r="C10" s="9" t="s">
        <v>18</v>
      </c>
      <c r="D10" s="9">
        <v>27</v>
      </c>
      <c r="E10" s="25">
        <f>+Tabel!E10</f>
        <v>18</v>
      </c>
      <c r="F10" s="25">
        <f>+Tabel!Y10</f>
        <v>18</v>
      </c>
      <c r="G10" s="26">
        <f>+Tabel!Z10</f>
        <v>66.666666666666657</v>
      </c>
      <c r="H10" s="26" t="str">
        <f t="shared" si="0"/>
        <v>B</v>
      </c>
      <c r="I10" s="25">
        <f>+Tabel!AA10</f>
        <v>5</v>
      </c>
    </row>
    <row r="11" spans="2:21" x14ac:dyDescent="0.25">
      <c r="B11" s="25">
        <f t="shared" si="1"/>
        <v>7</v>
      </c>
      <c r="C11" s="25" t="s">
        <v>19</v>
      </c>
      <c r="D11" s="25">
        <v>27</v>
      </c>
      <c r="E11" s="25">
        <f>+Tabel!E11</f>
        <v>15</v>
      </c>
      <c r="F11" s="25">
        <f>+Tabel!Y11</f>
        <v>15</v>
      </c>
      <c r="G11" s="26">
        <f>+Tabel!Z11</f>
        <v>55.555555555555557</v>
      </c>
      <c r="H11" s="26" t="str">
        <f t="shared" si="0"/>
        <v>C</v>
      </c>
      <c r="I11" s="25">
        <f>+Tabel!AA11</f>
        <v>9</v>
      </c>
    </row>
    <row r="12" spans="2:21" x14ac:dyDescent="0.25">
      <c r="B12" s="12">
        <f t="shared" si="1"/>
        <v>8</v>
      </c>
      <c r="C12" s="12" t="s">
        <v>20</v>
      </c>
      <c r="D12" s="12">
        <v>28</v>
      </c>
      <c r="E12" s="12">
        <f>+Tabel!E12</f>
        <v>24</v>
      </c>
      <c r="F12" s="12">
        <f>+Tabel!Y12</f>
        <v>24</v>
      </c>
      <c r="G12" s="13">
        <f>+Tabel!Z12</f>
        <v>85.714285714285708</v>
      </c>
      <c r="H12" s="13" t="str">
        <f t="shared" si="0"/>
        <v>A</v>
      </c>
      <c r="I12" s="12">
        <f>+Tabel!AA12</f>
        <v>1</v>
      </c>
    </row>
    <row r="13" spans="2:21" x14ac:dyDescent="0.25">
      <c r="B13" s="25">
        <f t="shared" si="1"/>
        <v>9</v>
      </c>
      <c r="C13" s="25" t="s">
        <v>21</v>
      </c>
      <c r="D13" s="25">
        <v>27</v>
      </c>
      <c r="E13" s="25">
        <f>+Tabel!E13</f>
        <v>11</v>
      </c>
      <c r="F13" s="25">
        <f>+Tabel!Y13</f>
        <v>11</v>
      </c>
      <c r="G13" s="26">
        <f>+Tabel!Z13</f>
        <v>40.74074074074074</v>
      </c>
      <c r="H13" s="26" t="str">
        <f t="shared" si="0"/>
        <v>C</v>
      </c>
      <c r="I13" s="25">
        <f>+Tabel!AA13</f>
        <v>19</v>
      </c>
      <c r="Q13">
        <v>100</v>
      </c>
      <c r="U13" s="8">
        <f>AVERAGE(G13:G21)</f>
        <v>53.166191832858495</v>
      </c>
    </row>
    <row r="14" spans="2:21" x14ac:dyDescent="0.25">
      <c r="B14" s="25">
        <f t="shared" si="1"/>
        <v>10</v>
      </c>
      <c r="C14" s="25" t="s">
        <v>22</v>
      </c>
      <c r="D14" s="25">
        <v>26</v>
      </c>
      <c r="E14" s="25">
        <f>+Tabel!E14</f>
        <v>6</v>
      </c>
      <c r="F14" s="25">
        <f>+Tabel!Y14</f>
        <v>6</v>
      </c>
      <c r="G14" s="26">
        <f>+Tabel!Z14</f>
        <v>23.076923076923077</v>
      </c>
      <c r="H14" s="26" t="str">
        <f t="shared" si="0"/>
        <v>D</v>
      </c>
      <c r="I14" s="25">
        <f>+Tabel!AA14</f>
        <v>23</v>
      </c>
      <c r="Q14">
        <v>35</v>
      </c>
    </row>
    <row r="15" spans="2:21" x14ac:dyDescent="0.25">
      <c r="B15" s="25">
        <f t="shared" si="1"/>
        <v>11</v>
      </c>
      <c r="C15" s="25" t="s">
        <v>23</v>
      </c>
      <c r="D15" s="25">
        <v>27</v>
      </c>
      <c r="E15" s="25">
        <f>+Tabel!E15</f>
        <v>14</v>
      </c>
      <c r="F15" s="25">
        <f>+Tabel!Y15</f>
        <v>14</v>
      </c>
      <c r="G15" s="26">
        <f>+Tabel!Z15</f>
        <v>51.851851851851848</v>
      </c>
      <c r="H15" s="26" t="str">
        <f t="shared" si="0"/>
        <v>C</v>
      </c>
      <c r="I15" s="25">
        <f>+Tabel!AA15</f>
        <v>11</v>
      </c>
      <c r="Q15">
        <f>+Q13-Q14</f>
        <v>65</v>
      </c>
    </row>
    <row r="16" spans="2:21" x14ac:dyDescent="0.25">
      <c r="B16" s="25">
        <f t="shared" si="1"/>
        <v>12</v>
      </c>
      <c r="C16" s="25" t="s">
        <v>24</v>
      </c>
      <c r="D16" s="25">
        <v>27</v>
      </c>
      <c r="E16" s="25">
        <f>+Tabel!E16</f>
        <v>12</v>
      </c>
      <c r="F16" s="25">
        <f>+Tabel!Y16</f>
        <v>12</v>
      </c>
      <c r="G16" s="26">
        <f>+Tabel!Z16</f>
        <v>44.444444444444443</v>
      </c>
      <c r="H16" s="26" t="str">
        <f t="shared" si="0"/>
        <v>C</v>
      </c>
      <c r="I16" s="25">
        <f>+Tabel!AA16</f>
        <v>17</v>
      </c>
      <c r="Q16">
        <f>+Q15/3</f>
        <v>21.666666666666668</v>
      </c>
    </row>
    <row r="17" spans="2:21" x14ac:dyDescent="0.25">
      <c r="B17" s="14">
        <f t="shared" si="1"/>
        <v>13</v>
      </c>
      <c r="C17" s="14" t="s">
        <v>25</v>
      </c>
      <c r="D17" s="14">
        <v>27</v>
      </c>
      <c r="E17" s="14">
        <f>+Tabel!E17</f>
        <v>20</v>
      </c>
      <c r="F17" s="14">
        <f>+Tabel!Y17</f>
        <v>20</v>
      </c>
      <c r="G17" s="15">
        <f>+Tabel!Z17</f>
        <v>74.074074074074076</v>
      </c>
      <c r="H17" s="15" t="str">
        <f t="shared" si="0"/>
        <v>B</v>
      </c>
      <c r="I17" s="14">
        <f>+Tabel!AA17</f>
        <v>2</v>
      </c>
    </row>
    <row r="18" spans="2:21" x14ac:dyDescent="0.25">
      <c r="B18" s="27">
        <f t="shared" si="1"/>
        <v>14</v>
      </c>
      <c r="C18" s="27" t="s">
        <v>26</v>
      </c>
      <c r="D18" s="27">
        <v>26</v>
      </c>
      <c r="E18" s="25">
        <f>+Tabel!E18</f>
        <v>18</v>
      </c>
      <c r="F18" s="25">
        <f>+Tabel!Y18</f>
        <v>18</v>
      </c>
      <c r="G18" s="26">
        <f>+Tabel!Z18</f>
        <v>69.230769230769226</v>
      </c>
      <c r="H18" s="26" t="str">
        <f t="shared" si="0"/>
        <v>B</v>
      </c>
      <c r="I18" s="25">
        <f>+Tabel!AA18</f>
        <v>4</v>
      </c>
    </row>
    <row r="19" spans="2:21" x14ac:dyDescent="0.25">
      <c r="B19" s="10">
        <f t="shared" si="1"/>
        <v>15</v>
      </c>
      <c r="C19" s="10" t="s">
        <v>27</v>
      </c>
      <c r="D19" s="10">
        <v>26</v>
      </c>
      <c r="E19" s="10">
        <f>+Tabel!E19</f>
        <v>19</v>
      </c>
      <c r="F19" s="10">
        <f>+Tabel!Y19</f>
        <v>19</v>
      </c>
      <c r="G19" s="11">
        <f>+Tabel!Z19</f>
        <v>73.076923076923066</v>
      </c>
      <c r="H19" s="11" t="str">
        <f t="shared" si="0"/>
        <v>B</v>
      </c>
      <c r="I19" s="10">
        <f>+Tabel!AA19</f>
        <v>3</v>
      </c>
      <c r="Q19" t="s">
        <v>28</v>
      </c>
      <c r="R19" t="s">
        <v>11</v>
      </c>
    </row>
    <row r="20" spans="2:21" x14ac:dyDescent="0.25">
      <c r="B20" s="25">
        <f t="shared" si="1"/>
        <v>16</v>
      </c>
      <c r="C20" s="25" t="s">
        <v>29</v>
      </c>
      <c r="D20" s="25">
        <v>25</v>
      </c>
      <c r="E20" s="25">
        <f>+Tabel!E20</f>
        <v>13</v>
      </c>
      <c r="F20" s="25">
        <f>+Tabel!Y20</f>
        <v>13</v>
      </c>
      <c r="G20" s="26">
        <f>+Tabel!Z20</f>
        <v>52</v>
      </c>
      <c r="H20" s="26" t="str">
        <f t="shared" si="0"/>
        <v>C</v>
      </c>
      <c r="I20" s="25">
        <f>+Tabel!AA20</f>
        <v>10</v>
      </c>
      <c r="Q20" t="s">
        <v>30</v>
      </c>
      <c r="R20" t="s">
        <v>14</v>
      </c>
      <c r="U20" s="8">
        <f>AVERAGE(G22:G28)</f>
        <v>37.349038614333381</v>
      </c>
    </row>
    <row r="21" spans="2:21" x14ac:dyDescent="0.25">
      <c r="B21" s="25">
        <f t="shared" si="1"/>
        <v>17</v>
      </c>
      <c r="C21" s="25" t="s">
        <v>31</v>
      </c>
      <c r="D21" s="25">
        <v>26</v>
      </c>
      <c r="E21" s="25">
        <f>+Tabel!E21</f>
        <v>13</v>
      </c>
      <c r="F21" s="25">
        <f>+Tabel!Y21</f>
        <v>13</v>
      </c>
      <c r="G21" s="26">
        <f>+Tabel!Z21</f>
        <v>50</v>
      </c>
      <c r="H21" s="26" t="str">
        <f t="shared" si="0"/>
        <v>C</v>
      </c>
      <c r="I21" s="25">
        <f>+Tabel!AA21</f>
        <v>12</v>
      </c>
      <c r="Q21" t="s">
        <v>32</v>
      </c>
      <c r="R21" t="s">
        <v>13</v>
      </c>
    </row>
    <row r="22" spans="2:21" x14ac:dyDescent="0.25">
      <c r="B22" s="25">
        <f t="shared" si="1"/>
        <v>18</v>
      </c>
      <c r="C22" s="25" t="s">
        <v>33</v>
      </c>
      <c r="D22" s="25">
        <v>31</v>
      </c>
      <c r="E22" s="25">
        <f>+Tabel!E22</f>
        <v>10</v>
      </c>
      <c r="F22" s="25">
        <f>+Tabel!Y22</f>
        <v>10</v>
      </c>
      <c r="G22" s="26">
        <f>+Tabel!Z22</f>
        <v>32.258064516129032</v>
      </c>
      <c r="H22" s="26" t="str">
        <f t="shared" si="0"/>
        <v>D</v>
      </c>
      <c r="I22" s="25">
        <f>+Tabel!AA22</f>
        <v>20</v>
      </c>
      <c r="Q22" t="s">
        <v>34</v>
      </c>
      <c r="R22" t="s">
        <v>10</v>
      </c>
    </row>
    <row r="23" spans="2:21" x14ac:dyDescent="0.25">
      <c r="B23" s="25">
        <f t="shared" si="1"/>
        <v>19</v>
      </c>
      <c r="C23" s="25" t="s">
        <v>35</v>
      </c>
      <c r="D23" s="25">
        <v>32</v>
      </c>
      <c r="E23" s="25">
        <f>+Tabel!E23</f>
        <v>9</v>
      </c>
      <c r="F23" s="25">
        <f>+Tabel!Y23</f>
        <v>9</v>
      </c>
      <c r="G23" s="26">
        <f>+Tabel!Z23</f>
        <v>28.125</v>
      </c>
      <c r="H23" s="26" t="str">
        <f t="shared" si="0"/>
        <v>D</v>
      </c>
      <c r="I23" s="25">
        <f>+Tabel!AA23</f>
        <v>21</v>
      </c>
    </row>
    <row r="24" spans="2:21" x14ac:dyDescent="0.25">
      <c r="B24" s="25">
        <f t="shared" si="1"/>
        <v>20</v>
      </c>
      <c r="C24" s="25" t="s">
        <v>36</v>
      </c>
      <c r="D24" s="25">
        <v>29</v>
      </c>
      <c r="E24" s="25">
        <f>+Tabel!E24</f>
        <v>17</v>
      </c>
      <c r="F24" s="25">
        <f>+Tabel!Y24</f>
        <v>17</v>
      </c>
      <c r="G24" s="26">
        <f>+Tabel!Z24</f>
        <v>58.620689655172406</v>
      </c>
      <c r="H24" s="26" t="str">
        <f t="shared" si="0"/>
        <v>C</v>
      </c>
      <c r="I24" s="25">
        <f>+Tabel!AA24</f>
        <v>6</v>
      </c>
    </row>
    <row r="25" spans="2:21" x14ac:dyDescent="0.25">
      <c r="B25" s="25">
        <f t="shared" si="1"/>
        <v>21</v>
      </c>
      <c r="C25" s="25" t="s">
        <v>37</v>
      </c>
      <c r="D25" s="25">
        <v>32</v>
      </c>
      <c r="E25" s="25">
        <f>+Tabel!E25</f>
        <v>4</v>
      </c>
      <c r="F25" s="25">
        <f>+Tabel!Y25</f>
        <v>4</v>
      </c>
      <c r="G25" s="26">
        <f>+Tabel!Z25</f>
        <v>12.5</v>
      </c>
      <c r="H25" s="26" t="str">
        <f t="shared" si="0"/>
        <v>D</v>
      </c>
      <c r="I25" s="25">
        <f>+Tabel!AA25</f>
        <v>24</v>
      </c>
    </row>
    <row r="26" spans="2:21" x14ac:dyDescent="0.25">
      <c r="B26" s="27">
        <f t="shared" si="1"/>
        <v>22</v>
      </c>
      <c r="C26" s="27" t="s">
        <v>38</v>
      </c>
      <c r="D26" s="27">
        <v>31</v>
      </c>
      <c r="E26" s="25">
        <f>+Tabel!E26</f>
        <v>18</v>
      </c>
      <c r="F26" s="25">
        <f>+Tabel!Y26</f>
        <v>18</v>
      </c>
      <c r="G26" s="26">
        <f>+Tabel!Z26</f>
        <v>58.064516129032263</v>
      </c>
      <c r="H26" s="26" t="str">
        <f t="shared" si="0"/>
        <v>C</v>
      </c>
      <c r="I26" s="25">
        <f>+Tabel!AA26</f>
        <v>8</v>
      </c>
    </row>
    <row r="27" spans="2:21" x14ac:dyDescent="0.25">
      <c r="B27" s="25">
        <f t="shared" si="1"/>
        <v>23</v>
      </c>
      <c r="C27" s="25" t="s">
        <v>39</v>
      </c>
      <c r="D27" s="25">
        <v>32</v>
      </c>
      <c r="E27" s="25">
        <f>+Tabel!E27</f>
        <v>8</v>
      </c>
      <c r="F27" s="25">
        <f>+Tabel!Y27</f>
        <v>8</v>
      </c>
      <c r="G27" s="26">
        <f>+Tabel!Z27</f>
        <v>25</v>
      </c>
      <c r="H27" s="26" t="str">
        <f t="shared" si="0"/>
        <v>D</v>
      </c>
      <c r="I27" s="25">
        <f>+Tabel!AA27</f>
        <v>22</v>
      </c>
    </row>
    <row r="28" spans="2:21" x14ac:dyDescent="0.25">
      <c r="B28" s="28">
        <f t="shared" si="1"/>
        <v>24</v>
      </c>
      <c r="C28" s="28" t="s">
        <v>40</v>
      </c>
      <c r="D28" s="28">
        <v>32</v>
      </c>
      <c r="E28" s="25">
        <f>+Tabel!E28</f>
        <v>15</v>
      </c>
      <c r="F28" s="25">
        <f>+Tabel!Y28</f>
        <v>15</v>
      </c>
      <c r="G28" s="26">
        <f>+Tabel!Z28</f>
        <v>46.875</v>
      </c>
      <c r="H28" s="26" t="str">
        <f t="shared" si="0"/>
        <v>C</v>
      </c>
      <c r="I28" s="25">
        <f>+Tabel!AA28</f>
        <v>13</v>
      </c>
    </row>
    <row r="29" spans="2:21" x14ac:dyDescent="0.25">
      <c r="B29" s="16"/>
      <c r="C29" s="16"/>
      <c r="D29" s="17">
        <f>SUM(D5:D28)</f>
        <v>669</v>
      </c>
      <c r="E29" s="17">
        <f>SUM(E5:E28)</f>
        <v>327</v>
      </c>
      <c r="F29" s="17">
        <f>SUM(F5:F28)</f>
        <v>327</v>
      </c>
      <c r="G29" s="29">
        <f>+Tabel!Z29</f>
        <v>48.878923766816143</v>
      </c>
      <c r="H29" s="29" t="str">
        <f t="shared" si="0"/>
        <v>C</v>
      </c>
      <c r="I29" s="16"/>
    </row>
  </sheetData>
  <conditionalFormatting sqref="H29 G5:H28">
    <cfRule type="cellIs" dxfId="1" priority="2" operator="lessThan">
      <formula>40</formula>
    </cfRule>
  </conditionalFormatting>
  <conditionalFormatting sqref="G29">
    <cfRule type="cellIs" dxfId="0" priority="1" operator="lessThan">
      <formula>40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D83B3-996D-435B-8940-88B4FCBA4023}">
  <dimension ref="A1:AA61"/>
  <sheetViews>
    <sheetView topLeftCell="A34" workbookViewId="0">
      <selection activeCell="M5" sqref="M5"/>
    </sheetView>
  </sheetViews>
  <sheetFormatPr defaultRowHeight="15" x14ac:dyDescent="0.25"/>
  <cols>
    <col min="1" max="3" width="9.140625" style="31"/>
    <col min="4" max="4" width="4.7109375" style="31" customWidth="1"/>
    <col min="5" max="5" width="6.42578125" style="31" customWidth="1"/>
    <col min="6" max="6" width="6.28515625" style="31" customWidth="1"/>
    <col min="7" max="10" width="4.7109375" style="31" customWidth="1"/>
    <col min="11" max="11" width="5.42578125" style="32" customWidth="1"/>
    <col min="12" max="14" width="4.7109375" style="31" customWidth="1"/>
    <col min="15" max="15" width="7.5703125" style="31" customWidth="1"/>
    <col min="16" max="16" width="7" style="31" customWidth="1"/>
    <col min="17" max="25" width="4.7109375" style="31" customWidth="1"/>
    <col min="26" max="26" width="6.140625" style="33" customWidth="1"/>
    <col min="27" max="29" width="4.7109375" style="31" customWidth="1"/>
    <col min="30" max="16384" width="9.140625" style="31"/>
  </cols>
  <sheetData>
    <row r="1" spans="1:27" ht="15.75" thickBot="1" x14ac:dyDescent="0.3">
      <c r="Z1" s="33">
        <v>1</v>
      </c>
    </row>
    <row r="2" spans="1:27" x14ac:dyDescent="0.25">
      <c r="D2" s="34"/>
      <c r="E2" s="35">
        <v>1</v>
      </c>
      <c r="F2" s="35">
        <f t="shared" ref="F2:X2" si="0">1+E2</f>
        <v>2</v>
      </c>
      <c r="G2" s="35">
        <f t="shared" si="0"/>
        <v>3</v>
      </c>
      <c r="H2" s="36">
        <f t="shared" si="0"/>
        <v>4</v>
      </c>
      <c r="I2" s="34">
        <f>+H2+3</f>
        <v>7</v>
      </c>
      <c r="J2" s="35">
        <f t="shared" si="0"/>
        <v>8</v>
      </c>
      <c r="K2" s="37">
        <f t="shared" si="0"/>
        <v>9</v>
      </c>
      <c r="L2" s="35">
        <f t="shared" si="0"/>
        <v>10</v>
      </c>
      <c r="M2" s="36">
        <f t="shared" si="0"/>
        <v>11</v>
      </c>
      <c r="N2" s="34"/>
      <c r="O2" s="35">
        <v>11</v>
      </c>
      <c r="P2" s="35">
        <f t="shared" si="0"/>
        <v>12</v>
      </c>
      <c r="Q2" s="35"/>
      <c r="R2" s="36"/>
      <c r="S2" s="31">
        <v>13</v>
      </c>
      <c r="T2" s="31">
        <f t="shared" si="0"/>
        <v>14</v>
      </c>
      <c r="U2" s="31">
        <f t="shared" si="0"/>
        <v>15</v>
      </c>
      <c r="V2" s="31">
        <f t="shared" si="0"/>
        <v>16</v>
      </c>
      <c r="W2" s="31">
        <f t="shared" si="0"/>
        <v>17</v>
      </c>
      <c r="X2" s="31">
        <f t="shared" si="0"/>
        <v>18</v>
      </c>
    </row>
    <row r="3" spans="1:27" x14ac:dyDescent="0.25">
      <c r="D3" s="38"/>
      <c r="E3" s="39" t="s">
        <v>41</v>
      </c>
      <c r="F3" s="39" t="s">
        <v>42</v>
      </c>
      <c r="G3" s="39" t="s">
        <v>43</v>
      </c>
      <c r="H3" s="40" t="s">
        <v>44</v>
      </c>
      <c r="I3" s="38" t="s">
        <v>41</v>
      </c>
      <c r="J3" s="39" t="s">
        <v>41</v>
      </c>
      <c r="K3" s="41" t="s">
        <v>42</v>
      </c>
      <c r="L3" s="39" t="s">
        <v>43</v>
      </c>
      <c r="M3" s="40" t="s">
        <v>44</v>
      </c>
      <c r="N3" s="38" t="s">
        <v>41</v>
      </c>
      <c r="O3" s="39" t="s">
        <v>41</v>
      </c>
      <c r="P3" s="39" t="s">
        <v>42</v>
      </c>
      <c r="Q3" s="39" t="s">
        <v>43</v>
      </c>
      <c r="R3" s="40" t="s">
        <v>44</v>
      </c>
      <c r="S3" s="31" t="s">
        <v>41</v>
      </c>
      <c r="T3" s="31" t="s">
        <v>41</v>
      </c>
      <c r="U3" s="31" t="s">
        <v>42</v>
      </c>
      <c r="V3" s="31" t="s">
        <v>43</v>
      </c>
      <c r="W3" s="31" t="s">
        <v>44</v>
      </c>
      <c r="X3" s="31" t="s">
        <v>41</v>
      </c>
    </row>
    <row r="4" spans="1:27" x14ac:dyDescent="0.25">
      <c r="D4" s="38"/>
      <c r="E4" s="42">
        <f>1+D4</f>
        <v>1</v>
      </c>
      <c r="F4" s="42">
        <f t="shared" ref="F4:M4" si="1">1+E4</f>
        <v>2</v>
      </c>
      <c r="G4" s="42">
        <f t="shared" si="1"/>
        <v>3</v>
      </c>
      <c r="H4" s="43">
        <f t="shared" si="1"/>
        <v>4</v>
      </c>
      <c r="I4" s="44">
        <f>+H4+3</f>
        <v>7</v>
      </c>
      <c r="J4" s="42">
        <f>1+I4</f>
        <v>8</v>
      </c>
      <c r="K4" s="42">
        <f t="shared" si="1"/>
        <v>9</v>
      </c>
      <c r="L4" s="42">
        <f t="shared" si="1"/>
        <v>10</v>
      </c>
      <c r="M4" s="43">
        <f t="shared" si="1"/>
        <v>11</v>
      </c>
      <c r="N4" s="44">
        <f>+M4+3</f>
        <v>14</v>
      </c>
      <c r="O4" s="42">
        <f>1+N4</f>
        <v>15</v>
      </c>
      <c r="P4" s="42">
        <f t="shared" ref="P4:W4" si="2">1+O4</f>
        <v>16</v>
      </c>
      <c r="Q4" s="42">
        <f t="shared" si="2"/>
        <v>17</v>
      </c>
      <c r="R4" s="43">
        <f t="shared" si="2"/>
        <v>18</v>
      </c>
      <c r="S4" s="45">
        <f>+R4+3</f>
        <v>21</v>
      </c>
      <c r="T4" s="45">
        <f>1+S4</f>
        <v>22</v>
      </c>
      <c r="U4" s="45">
        <f t="shared" si="2"/>
        <v>23</v>
      </c>
      <c r="V4" s="45">
        <f t="shared" si="2"/>
        <v>24</v>
      </c>
      <c r="W4" s="45">
        <f t="shared" si="2"/>
        <v>25</v>
      </c>
      <c r="X4" s="45">
        <f>+W4+3</f>
        <v>28</v>
      </c>
    </row>
    <row r="5" spans="1:27" x14ac:dyDescent="0.25">
      <c r="A5" s="31">
        <v>1</v>
      </c>
      <c r="B5" s="31" t="s">
        <v>9</v>
      </c>
      <c r="C5" s="31">
        <v>28</v>
      </c>
      <c r="D5" s="38"/>
      <c r="E5" s="39">
        <f>+'200901'!D330</f>
        <v>13</v>
      </c>
      <c r="F5" s="39"/>
      <c r="G5" s="39"/>
      <c r="H5" s="40"/>
      <c r="I5" s="38"/>
      <c r="J5" s="39"/>
      <c r="K5" s="41"/>
      <c r="L5" s="39"/>
      <c r="M5" s="40"/>
      <c r="N5" s="38"/>
      <c r="O5" s="39"/>
      <c r="P5" s="39"/>
      <c r="Q5" s="39"/>
      <c r="R5" s="40"/>
      <c r="Y5" s="31">
        <f>SUM(D5:X5)</f>
        <v>13</v>
      </c>
      <c r="Z5" s="33">
        <f>(Y5/(C5*$Z$1))*100</f>
        <v>46.428571428571431</v>
      </c>
      <c r="AA5" s="31">
        <f>RANK(Z5,$Z$5:$Z$28)</f>
        <v>14</v>
      </c>
    </row>
    <row r="6" spans="1:27" x14ac:dyDescent="0.25">
      <c r="A6" s="31">
        <f>1+A5</f>
        <v>2</v>
      </c>
      <c r="B6" s="31" t="s">
        <v>12</v>
      </c>
      <c r="C6" s="31">
        <v>28</v>
      </c>
      <c r="D6" s="38"/>
      <c r="E6" s="39">
        <f>+'200901'!D331</f>
        <v>13</v>
      </c>
      <c r="F6" s="39"/>
      <c r="G6" s="39"/>
      <c r="H6" s="40"/>
      <c r="I6" s="38"/>
      <c r="J6" s="39"/>
      <c r="K6" s="41"/>
      <c r="L6" s="39"/>
      <c r="M6" s="40"/>
      <c r="N6" s="38"/>
      <c r="O6" s="39"/>
      <c r="P6" s="39"/>
      <c r="Q6" s="39"/>
      <c r="R6" s="40"/>
      <c r="Y6" s="31">
        <f t="shared" ref="Y6:Y28" si="3">SUM(D6:X6)</f>
        <v>13</v>
      </c>
      <c r="Z6" s="33">
        <f t="shared" ref="Z6:Z29" si="4">(Y6/(C6*$Z$1))*100</f>
        <v>46.428571428571431</v>
      </c>
      <c r="AA6" s="31">
        <f t="shared" ref="AA6:AA28" si="5">RANK(Z6,$Z$5:$Z$28)</f>
        <v>14</v>
      </c>
    </row>
    <row r="7" spans="1:27" x14ac:dyDescent="0.25">
      <c r="A7" s="31">
        <f t="shared" ref="A7:A28" si="6">1+A6</f>
        <v>3</v>
      </c>
      <c r="B7" s="31" t="s">
        <v>15</v>
      </c>
      <c r="C7" s="31">
        <v>24</v>
      </c>
      <c r="D7" s="38"/>
      <c r="E7" s="39">
        <f>+'200901'!D332</f>
        <v>14</v>
      </c>
      <c r="F7" s="39"/>
      <c r="G7" s="39"/>
      <c r="H7" s="40"/>
      <c r="I7" s="38"/>
      <c r="J7" s="39"/>
      <c r="K7" s="41"/>
      <c r="L7" s="39"/>
      <c r="M7" s="40"/>
      <c r="N7" s="38"/>
      <c r="O7" s="39"/>
      <c r="P7" s="39"/>
      <c r="Q7" s="39"/>
      <c r="R7" s="40"/>
      <c r="Y7" s="31">
        <f t="shared" si="3"/>
        <v>14</v>
      </c>
      <c r="Z7" s="33">
        <f t="shared" si="4"/>
        <v>58.333333333333336</v>
      </c>
      <c r="AA7" s="31">
        <f t="shared" si="5"/>
        <v>7</v>
      </c>
    </row>
    <row r="8" spans="1:27" x14ac:dyDescent="0.25">
      <c r="A8" s="31">
        <f t="shared" si="6"/>
        <v>4</v>
      </c>
      <c r="B8" s="31" t="s">
        <v>16</v>
      </c>
      <c r="C8" s="31">
        <v>24</v>
      </c>
      <c r="D8" s="38"/>
      <c r="E8" s="39">
        <f>+'200901'!D333</f>
        <v>11</v>
      </c>
      <c r="F8" s="39"/>
      <c r="G8" s="39"/>
      <c r="H8" s="40"/>
      <c r="I8" s="38"/>
      <c r="J8" s="39"/>
      <c r="K8" s="41"/>
      <c r="L8" s="39"/>
      <c r="M8" s="40"/>
      <c r="N8" s="38"/>
      <c r="O8" s="39"/>
      <c r="P8" s="39"/>
      <c r="Q8" s="39"/>
      <c r="R8" s="40"/>
      <c r="Y8" s="31">
        <f t="shared" si="3"/>
        <v>11</v>
      </c>
      <c r="Z8" s="33">
        <f t="shared" si="4"/>
        <v>45.833333333333329</v>
      </c>
      <c r="AA8" s="31">
        <f t="shared" si="5"/>
        <v>16</v>
      </c>
    </row>
    <row r="9" spans="1:27" x14ac:dyDescent="0.25">
      <c r="A9" s="31">
        <f t="shared" si="6"/>
        <v>5</v>
      </c>
      <c r="B9" s="31" t="s">
        <v>17</v>
      </c>
      <c r="C9" s="31">
        <v>27</v>
      </c>
      <c r="D9" s="38"/>
      <c r="E9" s="39">
        <f>+'200901'!D334</f>
        <v>12</v>
      </c>
      <c r="F9" s="39"/>
      <c r="G9" s="39"/>
      <c r="H9" s="40"/>
      <c r="I9" s="38"/>
      <c r="J9" s="39"/>
      <c r="K9" s="41"/>
      <c r="L9" s="39"/>
      <c r="M9" s="40"/>
      <c r="N9" s="38"/>
      <c r="O9" s="39"/>
      <c r="P9" s="39"/>
      <c r="Q9" s="39"/>
      <c r="R9" s="40"/>
      <c r="Y9" s="31">
        <f t="shared" si="3"/>
        <v>12</v>
      </c>
      <c r="Z9" s="33">
        <f t="shared" si="4"/>
        <v>44.444444444444443</v>
      </c>
      <c r="AA9" s="31">
        <f t="shared" si="5"/>
        <v>17</v>
      </c>
    </row>
    <row r="10" spans="1:27" x14ac:dyDescent="0.25">
      <c r="A10" s="31">
        <f t="shared" si="6"/>
        <v>6</v>
      </c>
      <c r="B10" s="31" t="s">
        <v>18</v>
      </c>
      <c r="C10" s="31">
        <v>27</v>
      </c>
      <c r="D10" s="38"/>
      <c r="E10" s="39">
        <f>+'200901'!D335</f>
        <v>18</v>
      </c>
      <c r="F10" s="39"/>
      <c r="G10" s="39"/>
      <c r="H10" s="40"/>
      <c r="I10" s="38"/>
      <c r="J10" s="39"/>
      <c r="K10" s="41"/>
      <c r="L10" s="39"/>
      <c r="M10" s="40"/>
      <c r="N10" s="38"/>
      <c r="O10" s="39"/>
      <c r="P10" s="39"/>
      <c r="Q10" s="39"/>
      <c r="R10" s="40"/>
      <c r="Y10" s="31">
        <f t="shared" si="3"/>
        <v>18</v>
      </c>
      <c r="Z10" s="33">
        <f>(Y10/(C10*$Z$1))*100</f>
        <v>66.666666666666657</v>
      </c>
      <c r="AA10" s="31">
        <f t="shared" si="5"/>
        <v>5</v>
      </c>
    </row>
    <row r="11" spans="1:27" x14ac:dyDescent="0.25">
      <c r="A11" s="31">
        <f t="shared" si="6"/>
        <v>7</v>
      </c>
      <c r="B11" s="31" t="s">
        <v>19</v>
      </c>
      <c r="C11" s="31">
        <v>27</v>
      </c>
      <c r="D11" s="38"/>
      <c r="E11" s="39">
        <f>+'200901'!D336</f>
        <v>15</v>
      </c>
      <c r="F11" s="39"/>
      <c r="G11" s="39"/>
      <c r="H11" s="40"/>
      <c r="I11" s="38"/>
      <c r="J11" s="39"/>
      <c r="K11" s="41"/>
      <c r="L11" s="39"/>
      <c r="M11" s="40"/>
      <c r="N11" s="38"/>
      <c r="O11" s="39"/>
      <c r="P11" s="39"/>
      <c r="Q11" s="39"/>
      <c r="R11" s="40"/>
      <c r="Y11" s="31">
        <f t="shared" si="3"/>
        <v>15</v>
      </c>
      <c r="Z11" s="33">
        <f>(Y11/(C11*$Z$1))*100</f>
        <v>55.555555555555557</v>
      </c>
      <c r="AA11" s="31">
        <f t="shared" si="5"/>
        <v>9</v>
      </c>
    </row>
    <row r="12" spans="1:27" x14ac:dyDescent="0.25">
      <c r="A12" s="31">
        <f t="shared" si="6"/>
        <v>8</v>
      </c>
      <c r="B12" s="31" t="s">
        <v>20</v>
      </c>
      <c r="C12" s="31">
        <v>28</v>
      </c>
      <c r="D12" s="38"/>
      <c r="E12" s="39">
        <f>+'200901'!D337</f>
        <v>24</v>
      </c>
      <c r="F12" s="39"/>
      <c r="G12" s="39"/>
      <c r="H12" s="40"/>
      <c r="I12" s="38"/>
      <c r="J12" s="39"/>
      <c r="K12" s="41"/>
      <c r="L12" s="39"/>
      <c r="M12" s="40"/>
      <c r="N12" s="38"/>
      <c r="O12" s="39"/>
      <c r="P12" s="39"/>
      <c r="Q12" s="39"/>
      <c r="R12" s="40"/>
      <c r="Y12" s="31">
        <f t="shared" si="3"/>
        <v>24</v>
      </c>
      <c r="Z12" s="33">
        <f>(Y12/(C12*$Z$1))*100</f>
        <v>85.714285714285708</v>
      </c>
      <c r="AA12" s="31">
        <f t="shared" si="5"/>
        <v>1</v>
      </c>
    </row>
    <row r="13" spans="1:27" x14ac:dyDescent="0.25">
      <c r="A13" s="31">
        <f t="shared" si="6"/>
        <v>9</v>
      </c>
      <c r="B13" s="31" t="s">
        <v>21</v>
      </c>
      <c r="C13" s="31">
        <v>27</v>
      </c>
      <c r="D13" s="38"/>
      <c r="E13" s="39">
        <f>+'200901'!D338</f>
        <v>11</v>
      </c>
      <c r="F13" s="39"/>
      <c r="G13" s="39"/>
      <c r="H13" s="40"/>
      <c r="I13" s="38"/>
      <c r="J13" s="39"/>
      <c r="K13" s="41"/>
      <c r="L13" s="39"/>
      <c r="M13" s="40"/>
      <c r="N13" s="38"/>
      <c r="O13" s="39"/>
      <c r="P13" s="39"/>
      <c r="Q13" s="39"/>
      <c r="R13" s="40"/>
      <c r="Y13" s="31">
        <f t="shared" si="3"/>
        <v>11</v>
      </c>
      <c r="Z13" s="33">
        <f t="shared" si="4"/>
        <v>40.74074074074074</v>
      </c>
      <c r="AA13" s="31">
        <f t="shared" si="5"/>
        <v>19</v>
      </c>
    </row>
    <row r="14" spans="1:27" x14ac:dyDescent="0.25">
      <c r="A14" s="31">
        <f t="shared" si="6"/>
        <v>10</v>
      </c>
      <c r="B14" s="31" t="s">
        <v>22</v>
      </c>
      <c r="C14" s="31">
        <v>26</v>
      </c>
      <c r="D14" s="38"/>
      <c r="E14" s="39">
        <f>+'200901'!D339</f>
        <v>6</v>
      </c>
      <c r="F14" s="39"/>
      <c r="G14" s="39"/>
      <c r="H14" s="40"/>
      <c r="I14" s="38"/>
      <c r="J14" s="39"/>
      <c r="K14" s="41"/>
      <c r="L14" s="39"/>
      <c r="M14" s="40"/>
      <c r="N14" s="38"/>
      <c r="O14" s="39"/>
      <c r="P14" s="39"/>
      <c r="Q14" s="39"/>
      <c r="R14" s="40"/>
      <c r="Y14" s="31">
        <f t="shared" si="3"/>
        <v>6</v>
      </c>
      <c r="Z14" s="33">
        <f t="shared" si="4"/>
        <v>23.076923076923077</v>
      </c>
      <c r="AA14" s="31">
        <f t="shared" si="5"/>
        <v>23</v>
      </c>
    </row>
    <row r="15" spans="1:27" x14ac:dyDescent="0.25">
      <c r="A15" s="31">
        <f t="shared" si="6"/>
        <v>11</v>
      </c>
      <c r="B15" s="31" t="s">
        <v>23</v>
      </c>
      <c r="C15" s="31">
        <v>27</v>
      </c>
      <c r="D15" s="38"/>
      <c r="E15" s="39">
        <f>+'200901'!D340</f>
        <v>14</v>
      </c>
      <c r="F15" s="39"/>
      <c r="G15" s="39"/>
      <c r="H15" s="40"/>
      <c r="I15" s="38"/>
      <c r="J15" s="39"/>
      <c r="K15" s="41"/>
      <c r="L15" s="39"/>
      <c r="M15" s="40"/>
      <c r="N15" s="38"/>
      <c r="O15" s="39"/>
      <c r="P15" s="39"/>
      <c r="Q15" s="39"/>
      <c r="R15" s="40"/>
      <c r="Y15" s="31">
        <f t="shared" si="3"/>
        <v>14</v>
      </c>
      <c r="Z15" s="33">
        <f t="shared" si="4"/>
        <v>51.851851851851848</v>
      </c>
      <c r="AA15" s="31">
        <f t="shared" si="5"/>
        <v>11</v>
      </c>
    </row>
    <row r="16" spans="1:27" x14ac:dyDescent="0.25">
      <c r="A16" s="31">
        <f t="shared" si="6"/>
        <v>12</v>
      </c>
      <c r="B16" s="31" t="s">
        <v>24</v>
      </c>
      <c r="C16" s="31">
        <v>27</v>
      </c>
      <c r="D16" s="38"/>
      <c r="E16" s="39">
        <f>+'200901'!D341</f>
        <v>12</v>
      </c>
      <c r="F16" s="39"/>
      <c r="G16" s="39"/>
      <c r="H16" s="40"/>
      <c r="I16" s="38"/>
      <c r="J16" s="39"/>
      <c r="K16" s="41"/>
      <c r="L16" s="39"/>
      <c r="M16" s="40"/>
      <c r="N16" s="38"/>
      <c r="O16" s="39"/>
      <c r="P16" s="39"/>
      <c r="Q16" s="39"/>
      <c r="R16" s="40"/>
      <c r="Y16" s="31">
        <f t="shared" si="3"/>
        <v>12</v>
      </c>
      <c r="Z16" s="33">
        <f t="shared" si="4"/>
        <v>44.444444444444443</v>
      </c>
      <c r="AA16" s="31">
        <f t="shared" si="5"/>
        <v>17</v>
      </c>
    </row>
    <row r="17" spans="1:27" x14ac:dyDescent="0.25">
      <c r="A17" s="31">
        <f t="shared" si="6"/>
        <v>13</v>
      </c>
      <c r="B17" s="31" t="s">
        <v>25</v>
      </c>
      <c r="C17" s="31">
        <v>27</v>
      </c>
      <c r="D17" s="38"/>
      <c r="E17" s="39">
        <f>+'200901'!D342</f>
        <v>20</v>
      </c>
      <c r="F17" s="39"/>
      <c r="G17" s="39"/>
      <c r="H17" s="40"/>
      <c r="I17" s="38"/>
      <c r="J17" s="39"/>
      <c r="K17" s="41"/>
      <c r="L17" s="39"/>
      <c r="M17" s="40"/>
      <c r="N17" s="38"/>
      <c r="O17" s="39"/>
      <c r="P17" s="39"/>
      <c r="Q17" s="39"/>
      <c r="R17" s="40"/>
      <c r="Y17" s="31">
        <f t="shared" si="3"/>
        <v>20</v>
      </c>
      <c r="Z17" s="33">
        <f>(Y17/(C17*$Z$1))*100</f>
        <v>74.074074074074076</v>
      </c>
      <c r="AA17" s="31">
        <f t="shared" si="5"/>
        <v>2</v>
      </c>
    </row>
    <row r="18" spans="1:27" x14ac:dyDescent="0.25">
      <c r="A18" s="31">
        <f t="shared" si="6"/>
        <v>14</v>
      </c>
      <c r="B18" s="31" t="s">
        <v>26</v>
      </c>
      <c r="C18" s="31">
        <v>26</v>
      </c>
      <c r="D18" s="38"/>
      <c r="E18" s="39">
        <f>+'200901'!D343</f>
        <v>18</v>
      </c>
      <c r="F18" s="39"/>
      <c r="G18" s="39"/>
      <c r="H18" s="40"/>
      <c r="I18" s="38"/>
      <c r="J18" s="39"/>
      <c r="K18" s="41"/>
      <c r="L18" s="39"/>
      <c r="M18" s="40"/>
      <c r="N18" s="38"/>
      <c r="O18" s="39"/>
      <c r="P18" s="39"/>
      <c r="Q18" s="39"/>
      <c r="R18" s="40"/>
      <c r="Y18" s="31">
        <f t="shared" si="3"/>
        <v>18</v>
      </c>
      <c r="Z18" s="33">
        <f t="shared" si="4"/>
        <v>69.230769230769226</v>
      </c>
      <c r="AA18" s="31">
        <f t="shared" si="5"/>
        <v>4</v>
      </c>
    </row>
    <row r="19" spans="1:27" x14ac:dyDescent="0.25">
      <c r="A19" s="31">
        <f t="shared" si="6"/>
        <v>15</v>
      </c>
      <c r="B19" s="31" t="s">
        <v>27</v>
      </c>
      <c r="C19" s="31">
        <v>26</v>
      </c>
      <c r="D19" s="38"/>
      <c r="E19" s="39">
        <f>+'200901'!D344</f>
        <v>19</v>
      </c>
      <c r="F19" s="39"/>
      <c r="G19" s="39"/>
      <c r="H19" s="40"/>
      <c r="I19" s="38"/>
      <c r="J19" s="39"/>
      <c r="K19" s="41"/>
      <c r="L19" s="39"/>
      <c r="M19" s="40"/>
      <c r="N19" s="38"/>
      <c r="O19" s="39"/>
      <c r="P19" s="39"/>
      <c r="Q19" s="39"/>
      <c r="R19" s="40"/>
      <c r="Y19" s="31">
        <f t="shared" si="3"/>
        <v>19</v>
      </c>
      <c r="Z19" s="33">
        <f t="shared" si="4"/>
        <v>73.076923076923066</v>
      </c>
      <c r="AA19" s="31">
        <f t="shared" si="5"/>
        <v>3</v>
      </c>
    </row>
    <row r="20" spans="1:27" x14ac:dyDescent="0.25">
      <c r="A20" s="31">
        <f t="shared" si="6"/>
        <v>16</v>
      </c>
      <c r="B20" s="31" t="s">
        <v>29</v>
      </c>
      <c r="C20" s="31">
        <v>25</v>
      </c>
      <c r="D20" s="38"/>
      <c r="E20" s="39">
        <f>+'200901'!D345</f>
        <v>13</v>
      </c>
      <c r="F20" s="39"/>
      <c r="G20" s="39"/>
      <c r="H20" s="40"/>
      <c r="I20" s="38"/>
      <c r="J20" s="39"/>
      <c r="K20" s="41"/>
      <c r="L20" s="39"/>
      <c r="M20" s="40"/>
      <c r="N20" s="38"/>
      <c r="O20" s="39"/>
      <c r="P20" s="39"/>
      <c r="Q20" s="39"/>
      <c r="R20" s="40"/>
      <c r="Y20" s="31">
        <f t="shared" si="3"/>
        <v>13</v>
      </c>
      <c r="Z20" s="33">
        <f t="shared" si="4"/>
        <v>52</v>
      </c>
      <c r="AA20" s="31">
        <f t="shared" si="5"/>
        <v>10</v>
      </c>
    </row>
    <row r="21" spans="1:27" x14ac:dyDescent="0.25">
      <c r="A21" s="31">
        <f t="shared" si="6"/>
        <v>17</v>
      </c>
      <c r="B21" s="31" t="s">
        <v>31</v>
      </c>
      <c r="C21" s="31">
        <v>26</v>
      </c>
      <c r="D21" s="38"/>
      <c r="E21" s="39">
        <f>+'200901'!D346</f>
        <v>13</v>
      </c>
      <c r="F21" s="39"/>
      <c r="G21" s="39"/>
      <c r="H21" s="40"/>
      <c r="I21" s="38"/>
      <c r="J21" s="39"/>
      <c r="K21" s="41"/>
      <c r="L21" s="39"/>
      <c r="M21" s="40"/>
      <c r="N21" s="38"/>
      <c r="O21" s="39"/>
      <c r="P21" s="39"/>
      <c r="Q21" s="39"/>
      <c r="R21" s="40"/>
      <c r="Y21" s="31">
        <f t="shared" si="3"/>
        <v>13</v>
      </c>
      <c r="Z21" s="33">
        <f t="shared" si="4"/>
        <v>50</v>
      </c>
      <c r="AA21" s="31">
        <f t="shared" si="5"/>
        <v>12</v>
      </c>
    </row>
    <row r="22" spans="1:27" x14ac:dyDescent="0.25">
      <c r="A22" s="31">
        <f t="shared" si="6"/>
        <v>18</v>
      </c>
      <c r="B22" s="31" t="s">
        <v>33</v>
      </c>
      <c r="C22" s="31">
        <v>31</v>
      </c>
      <c r="D22" s="38"/>
      <c r="E22" s="39">
        <f>+'200901'!D347</f>
        <v>10</v>
      </c>
      <c r="F22" s="39"/>
      <c r="G22" s="39"/>
      <c r="H22" s="40"/>
      <c r="I22" s="38"/>
      <c r="J22" s="39"/>
      <c r="K22" s="41"/>
      <c r="L22" s="39"/>
      <c r="M22" s="40"/>
      <c r="N22" s="38"/>
      <c r="O22" s="39"/>
      <c r="P22" s="39"/>
      <c r="Q22" s="39"/>
      <c r="R22" s="40"/>
      <c r="Y22" s="31">
        <f t="shared" si="3"/>
        <v>10</v>
      </c>
      <c r="Z22" s="33">
        <f t="shared" si="4"/>
        <v>32.258064516129032</v>
      </c>
      <c r="AA22" s="31">
        <f t="shared" si="5"/>
        <v>20</v>
      </c>
    </row>
    <row r="23" spans="1:27" x14ac:dyDescent="0.25">
      <c r="A23" s="31">
        <f t="shared" si="6"/>
        <v>19</v>
      </c>
      <c r="B23" s="31" t="s">
        <v>35</v>
      </c>
      <c r="C23" s="31">
        <v>32</v>
      </c>
      <c r="D23" s="38"/>
      <c r="E23" s="39">
        <f>+'200901'!D348</f>
        <v>9</v>
      </c>
      <c r="F23" s="39"/>
      <c r="G23" s="39"/>
      <c r="H23" s="40"/>
      <c r="I23" s="38"/>
      <c r="J23" s="39"/>
      <c r="K23" s="41"/>
      <c r="L23" s="39"/>
      <c r="M23" s="40"/>
      <c r="N23" s="38"/>
      <c r="O23" s="39"/>
      <c r="P23" s="39"/>
      <c r="Q23" s="39"/>
      <c r="R23" s="40"/>
      <c r="Y23" s="31">
        <f t="shared" si="3"/>
        <v>9</v>
      </c>
      <c r="Z23" s="33">
        <f t="shared" si="4"/>
        <v>28.125</v>
      </c>
      <c r="AA23" s="31">
        <f t="shared" si="5"/>
        <v>21</v>
      </c>
    </row>
    <row r="24" spans="1:27" x14ac:dyDescent="0.25">
      <c r="A24" s="31">
        <f t="shared" si="6"/>
        <v>20</v>
      </c>
      <c r="B24" s="31" t="s">
        <v>36</v>
      </c>
      <c r="C24" s="31">
        <v>29</v>
      </c>
      <c r="D24" s="38"/>
      <c r="E24" s="39">
        <f>+'200901'!D349</f>
        <v>17</v>
      </c>
      <c r="F24" s="39"/>
      <c r="G24" s="39"/>
      <c r="H24" s="40"/>
      <c r="I24" s="38"/>
      <c r="J24" s="39"/>
      <c r="K24" s="41"/>
      <c r="L24" s="39"/>
      <c r="M24" s="40"/>
      <c r="N24" s="38"/>
      <c r="O24" s="39"/>
      <c r="P24" s="39"/>
      <c r="Q24" s="39"/>
      <c r="R24" s="40"/>
      <c r="Y24" s="31">
        <f t="shared" si="3"/>
        <v>17</v>
      </c>
      <c r="Z24" s="33">
        <f t="shared" si="4"/>
        <v>58.620689655172406</v>
      </c>
      <c r="AA24" s="31">
        <f t="shared" si="5"/>
        <v>6</v>
      </c>
    </row>
    <row r="25" spans="1:27" x14ac:dyDescent="0.25">
      <c r="A25" s="31">
        <f t="shared" si="6"/>
        <v>21</v>
      </c>
      <c r="B25" s="31" t="s">
        <v>37</v>
      </c>
      <c r="C25" s="31">
        <v>32</v>
      </c>
      <c r="D25" s="38"/>
      <c r="E25" s="39">
        <f>+'200901'!D350</f>
        <v>4</v>
      </c>
      <c r="F25" s="39"/>
      <c r="G25" s="39"/>
      <c r="H25" s="40"/>
      <c r="I25" s="38"/>
      <c r="J25" s="39"/>
      <c r="K25" s="41"/>
      <c r="L25" s="39"/>
      <c r="M25" s="40"/>
      <c r="N25" s="38"/>
      <c r="O25" s="39"/>
      <c r="P25" s="39"/>
      <c r="Q25" s="39"/>
      <c r="R25" s="40"/>
      <c r="Y25" s="31">
        <f t="shared" si="3"/>
        <v>4</v>
      </c>
      <c r="Z25" s="33">
        <f t="shared" si="4"/>
        <v>12.5</v>
      </c>
      <c r="AA25" s="31">
        <f t="shared" si="5"/>
        <v>24</v>
      </c>
    </row>
    <row r="26" spans="1:27" x14ac:dyDescent="0.25">
      <c r="A26" s="31">
        <f t="shared" si="6"/>
        <v>22</v>
      </c>
      <c r="B26" s="31" t="s">
        <v>38</v>
      </c>
      <c r="C26" s="31">
        <v>31</v>
      </c>
      <c r="D26" s="38"/>
      <c r="E26" s="39">
        <f>+'200901'!D351</f>
        <v>18</v>
      </c>
      <c r="F26" s="39"/>
      <c r="G26" s="39"/>
      <c r="H26" s="40"/>
      <c r="I26" s="38"/>
      <c r="J26" s="39"/>
      <c r="K26" s="41"/>
      <c r="L26" s="39"/>
      <c r="M26" s="40"/>
      <c r="N26" s="38"/>
      <c r="O26" s="39"/>
      <c r="P26" s="39"/>
      <c r="Q26" s="39"/>
      <c r="R26" s="40"/>
      <c r="Y26" s="31">
        <f t="shared" si="3"/>
        <v>18</v>
      </c>
      <c r="Z26" s="33">
        <f t="shared" si="4"/>
        <v>58.064516129032263</v>
      </c>
      <c r="AA26" s="31">
        <f t="shared" si="5"/>
        <v>8</v>
      </c>
    </row>
    <row r="27" spans="1:27" x14ac:dyDescent="0.25">
      <c r="A27" s="31">
        <f t="shared" si="6"/>
        <v>23</v>
      </c>
      <c r="B27" s="31" t="s">
        <v>39</v>
      </c>
      <c r="C27" s="31">
        <v>32</v>
      </c>
      <c r="D27" s="38"/>
      <c r="E27" s="39">
        <f>+'200901'!D352</f>
        <v>8</v>
      </c>
      <c r="F27" s="39"/>
      <c r="G27" s="39"/>
      <c r="H27" s="40"/>
      <c r="I27" s="38"/>
      <c r="J27" s="39"/>
      <c r="K27" s="41"/>
      <c r="L27" s="39"/>
      <c r="M27" s="40"/>
      <c r="N27" s="38"/>
      <c r="O27" s="39"/>
      <c r="P27" s="39"/>
      <c r="Q27" s="39"/>
      <c r="R27" s="40"/>
      <c r="Y27" s="31">
        <f t="shared" si="3"/>
        <v>8</v>
      </c>
      <c r="Z27" s="33">
        <f t="shared" si="4"/>
        <v>25</v>
      </c>
      <c r="AA27" s="31">
        <f t="shared" si="5"/>
        <v>22</v>
      </c>
    </row>
    <row r="28" spans="1:27" ht="15.75" thickBot="1" x14ac:dyDescent="0.3">
      <c r="A28" s="31">
        <f t="shared" si="6"/>
        <v>24</v>
      </c>
      <c r="B28" s="31" t="s">
        <v>40</v>
      </c>
      <c r="C28" s="31">
        <v>32</v>
      </c>
      <c r="D28" s="46"/>
      <c r="E28" s="39">
        <f>+'200901'!D353</f>
        <v>15</v>
      </c>
      <c r="F28" s="47"/>
      <c r="G28" s="47"/>
      <c r="H28" s="48"/>
      <c r="I28" s="46"/>
      <c r="J28" s="47"/>
      <c r="K28" s="49"/>
      <c r="L28" s="47"/>
      <c r="M28" s="48"/>
      <c r="N28" s="46"/>
      <c r="O28" s="47"/>
      <c r="P28" s="47"/>
      <c r="Q28" s="47"/>
      <c r="R28" s="48"/>
      <c r="Y28" s="31">
        <f t="shared" si="3"/>
        <v>15</v>
      </c>
      <c r="Z28" s="33">
        <f t="shared" si="4"/>
        <v>46.875</v>
      </c>
      <c r="AA28" s="31">
        <f t="shared" si="5"/>
        <v>13</v>
      </c>
    </row>
    <row r="29" spans="1:27" x14ac:dyDescent="0.25">
      <c r="C29" s="31">
        <f>SUM(C5:C28)</f>
        <v>669</v>
      </c>
      <c r="E29" s="31">
        <f t="shared" ref="D29:L29" si="7">SUM(E5:E28)</f>
        <v>327</v>
      </c>
      <c r="F29" s="31">
        <f t="shared" si="7"/>
        <v>0</v>
      </c>
      <c r="G29" s="31">
        <f t="shared" si="7"/>
        <v>0</v>
      </c>
      <c r="H29" s="31">
        <f t="shared" si="7"/>
        <v>0</v>
      </c>
      <c r="I29" s="31">
        <f t="shared" si="7"/>
        <v>0</v>
      </c>
      <c r="J29" s="31">
        <f t="shared" si="7"/>
        <v>0</v>
      </c>
      <c r="K29" s="32">
        <f t="shared" si="7"/>
        <v>0</v>
      </c>
      <c r="L29" s="31">
        <f t="shared" si="7"/>
        <v>0</v>
      </c>
      <c r="M29" s="31">
        <f>SUM(M5:M28)</f>
        <v>0</v>
      </c>
      <c r="N29" s="31">
        <f t="shared" ref="N29:Y29" si="8">SUM(N5:N28)</f>
        <v>0</v>
      </c>
      <c r="O29" s="31">
        <f t="shared" si="8"/>
        <v>0</v>
      </c>
      <c r="P29" s="31">
        <f t="shared" si="8"/>
        <v>0</v>
      </c>
      <c r="Q29" s="31">
        <f t="shared" si="8"/>
        <v>0</v>
      </c>
      <c r="R29" s="31">
        <f t="shared" si="8"/>
        <v>0</v>
      </c>
      <c r="S29" s="31">
        <f t="shared" si="8"/>
        <v>0</v>
      </c>
      <c r="T29" s="31">
        <f t="shared" si="8"/>
        <v>0</v>
      </c>
      <c r="U29" s="31">
        <f t="shared" si="8"/>
        <v>0</v>
      </c>
      <c r="V29" s="31">
        <f t="shared" si="8"/>
        <v>0</v>
      </c>
      <c r="W29" s="31">
        <f t="shared" si="8"/>
        <v>0</v>
      </c>
      <c r="X29" s="31">
        <f t="shared" si="8"/>
        <v>0</v>
      </c>
      <c r="Y29" s="31">
        <f t="shared" si="8"/>
        <v>327</v>
      </c>
      <c r="Z29" s="33">
        <f>(Y29/(C29*$Z$1))*100</f>
        <v>48.878923766816143</v>
      </c>
    </row>
    <row r="30" spans="1:27" x14ac:dyDescent="0.25">
      <c r="E30" s="31">
        <f t="shared" ref="E30:X30" si="9">(E29/$C$29)*100</f>
        <v>48.878923766816143</v>
      </c>
      <c r="F30" s="31">
        <f t="shared" si="9"/>
        <v>0</v>
      </c>
      <c r="G30" s="31">
        <f t="shared" si="9"/>
        <v>0</v>
      </c>
      <c r="H30" s="31">
        <f t="shared" si="9"/>
        <v>0</v>
      </c>
      <c r="I30" s="31">
        <f t="shared" si="9"/>
        <v>0</v>
      </c>
      <c r="J30" s="31">
        <f t="shared" si="9"/>
        <v>0</v>
      </c>
      <c r="K30" s="32">
        <f t="shared" si="9"/>
        <v>0</v>
      </c>
      <c r="L30" s="31">
        <f t="shared" si="9"/>
        <v>0</v>
      </c>
      <c r="M30" s="31">
        <f t="shared" si="9"/>
        <v>0</v>
      </c>
      <c r="O30" s="31">
        <f>(O29/$C$29)*100</f>
        <v>0</v>
      </c>
      <c r="P30" s="31">
        <f t="shared" si="9"/>
        <v>0</v>
      </c>
      <c r="S30" s="31">
        <f t="shared" si="9"/>
        <v>0</v>
      </c>
      <c r="T30" s="31">
        <f t="shared" si="9"/>
        <v>0</v>
      </c>
      <c r="U30" s="31">
        <f t="shared" si="9"/>
        <v>0</v>
      </c>
      <c r="V30" s="31">
        <f t="shared" si="9"/>
        <v>0</v>
      </c>
      <c r="W30" s="31">
        <f t="shared" si="9"/>
        <v>0</v>
      </c>
      <c r="X30" s="31">
        <f t="shared" si="9"/>
        <v>0</v>
      </c>
      <c r="Z30" s="31"/>
    </row>
    <row r="36" spans="1:17" x14ac:dyDescent="0.25">
      <c r="D36" s="31">
        <v>1</v>
      </c>
      <c r="E36" s="31" t="s">
        <v>45</v>
      </c>
      <c r="F36" s="31" t="s">
        <v>46</v>
      </c>
    </row>
    <row r="37" spans="1:17" x14ac:dyDescent="0.25">
      <c r="A37" s="31">
        <v>1</v>
      </c>
      <c r="B37" s="31" t="s">
        <v>9</v>
      </c>
      <c r="C37" s="31">
        <v>28</v>
      </c>
      <c r="D37" s="31">
        <f>SUM(D5:H5)</f>
        <v>13</v>
      </c>
      <c r="E37" s="31">
        <f t="shared" ref="E37:E61" si="10">+(D37/(C37*5))*100</f>
        <v>9.2857142857142865</v>
      </c>
      <c r="F37" s="31">
        <f t="shared" ref="F37:F60" si="11">RANK(E37,$E$37:$E$60)</f>
        <v>14</v>
      </c>
      <c r="I37" s="31">
        <v>28</v>
      </c>
      <c r="J37" s="31">
        <f>SUM(I5:M5)</f>
        <v>0</v>
      </c>
      <c r="K37" s="32">
        <f t="shared" ref="K37:K61" si="12">+(J37/(I37*5))*100</f>
        <v>0</v>
      </c>
      <c r="L37" s="31">
        <f>RANK(K37,$K$37:$K$60)</f>
        <v>1</v>
      </c>
      <c r="N37" s="31">
        <v>28</v>
      </c>
      <c r="O37" s="32">
        <f>+J37+D37</f>
        <v>13</v>
      </c>
      <c r="P37" s="32">
        <f>+(O37/(N37*10))*100</f>
        <v>4.6428571428571432</v>
      </c>
      <c r="Q37" s="31">
        <f>RANK(P37,$P$37:$P$60)</f>
        <v>14</v>
      </c>
    </row>
    <row r="38" spans="1:17" x14ac:dyDescent="0.25">
      <c r="A38" s="31">
        <f>1+A37</f>
        <v>2</v>
      </c>
      <c r="B38" s="31" t="s">
        <v>12</v>
      </c>
      <c r="C38" s="31">
        <v>28</v>
      </c>
      <c r="D38" s="31">
        <f t="shared" ref="D38:D60" si="13">SUM(D6:H6)</f>
        <v>13</v>
      </c>
      <c r="E38" s="31">
        <f t="shared" si="10"/>
        <v>9.2857142857142865</v>
      </c>
      <c r="F38" s="31">
        <f t="shared" si="11"/>
        <v>14</v>
      </c>
      <c r="I38" s="31">
        <v>28</v>
      </c>
      <c r="J38" s="31">
        <f t="shared" ref="J38:J60" si="14">SUM(I6:M6)</f>
        <v>0</v>
      </c>
      <c r="K38" s="32">
        <f t="shared" si="12"/>
        <v>0</v>
      </c>
      <c r="L38" s="31">
        <f t="shared" ref="L38:L60" si="15">RANK(K38,$K$37:$K$60)</f>
        <v>1</v>
      </c>
      <c r="N38" s="31">
        <v>28</v>
      </c>
      <c r="O38" s="32">
        <f t="shared" ref="O38:O60" si="16">+J38+D38</f>
        <v>13</v>
      </c>
      <c r="P38" s="32">
        <f t="shared" ref="P38:P61" si="17">+(O38/(N38*10))*100</f>
        <v>4.6428571428571432</v>
      </c>
      <c r="Q38" s="31">
        <f t="shared" ref="Q38:Q60" si="18">RANK(P38,$P$37:$P$60)</f>
        <v>14</v>
      </c>
    </row>
    <row r="39" spans="1:17" x14ac:dyDescent="0.25">
      <c r="A39" s="31">
        <f t="shared" ref="A39:A60" si="19">1+A38</f>
        <v>3</v>
      </c>
      <c r="B39" s="31" t="s">
        <v>15</v>
      </c>
      <c r="C39" s="31">
        <v>24</v>
      </c>
      <c r="D39" s="31">
        <f t="shared" si="13"/>
        <v>14</v>
      </c>
      <c r="E39" s="31">
        <f t="shared" si="10"/>
        <v>11.666666666666666</v>
      </c>
      <c r="F39" s="31">
        <f t="shared" si="11"/>
        <v>7</v>
      </c>
      <c r="I39" s="31">
        <v>24</v>
      </c>
      <c r="J39" s="31">
        <f t="shared" si="14"/>
        <v>0</v>
      </c>
      <c r="K39" s="32">
        <f t="shared" si="12"/>
        <v>0</v>
      </c>
      <c r="L39" s="31">
        <f t="shared" si="15"/>
        <v>1</v>
      </c>
      <c r="N39" s="31">
        <v>24</v>
      </c>
      <c r="O39" s="32">
        <f t="shared" si="16"/>
        <v>14</v>
      </c>
      <c r="P39" s="32">
        <f t="shared" si="17"/>
        <v>5.833333333333333</v>
      </c>
      <c r="Q39" s="31">
        <f t="shared" si="18"/>
        <v>7</v>
      </c>
    </row>
    <row r="40" spans="1:17" x14ac:dyDescent="0.25">
      <c r="A40" s="31">
        <f t="shared" si="19"/>
        <v>4</v>
      </c>
      <c r="B40" s="31" t="s">
        <v>16</v>
      </c>
      <c r="C40" s="31">
        <v>24</v>
      </c>
      <c r="D40" s="31">
        <f t="shared" si="13"/>
        <v>11</v>
      </c>
      <c r="E40" s="31">
        <f t="shared" si="10"/>
        <v>9.1666666666666661</v>
      </c>
      <c r="F40" s="31">
        <f t="shared" si="11"/>
        <v>16</v>
      </c>
      <c r="I40" s="31">
        <v>24</v>
      </c>
      <c r="J40" s="31">
        <f t="shared" si="14"/>
        <v>0</v>
      </c>
      <c r="K40" s="32">
        <f t="shared" si="12"/>
        <v>0</v>
      </c>
      <c r="L40" s="31">
        <f t="shared" si="15"/>
        <v>1</v>
      </c>
      <c r="N40" s="31">
        <v>24</v>
      </c>
      <c r="O40" s="32">
        <f t="shared" si="16"/>
        <v>11</v>
      </c>
      <c r="P40" s="32">
        <f t="shared" si="17"/>
        <v>4.583333333333333</v>
      </c>
      <c r="Q40" s="31">
        <f t="shared" si="18"/>
        <v>16</v>
      </c>
    </row>
    <row r="41" spans="1:17" x14ac:dyDescent="0.25">
      <c r="A41" s="31">
        <f t="shared" si="19"/>
        <v>5</v>
      </c>
      <c r="B41" s="31" t="s">
        <v>17</v>
      </c>
      <c r="C41" s="31">
        <v>27</v>
      </c>
      <c r="D41" s="31">
        <f t="shared" si="13"/>
        <v>12</v>
      </c>
      <c r="E41" s="31">
        <f t="shared" si="10"/>
        <v>8.8888888888888893</v>
      </c>
      <c r="F41" s="31">
        <f t="shared" si="11"/>
        <v>17</v>
      </c>
      <c r="I41" s="31">
        <v>27</v>
      </c>
      <c r="J41" s="31">
        <f t="shared" si="14"/>
        <v>0</v>
      </c>
      <c r="K41" s="32">
        <f t="shared" si="12"/>
        <v>0</v>
      </c>
      <c r="L41" s="31">
        <f t="shared" si="15"/>
        <v>1</v>
      </c>
      <c r="N41" s="31">
        <v>27</v>
      </c>
      <c r="O41" s="32">
        <f t="shared" si="16"/>
        <v>12</v>
      </c>
      <c r="P41" s="32">
        <f t="shared" si="17"/>
        <v>4.4444444444444446</v>
      </c>
      <c r="Q41" s="31">
        <f t="shared" si="18"/>
        <v>17</v>
      </c>
    </row>
    <row r="42" spans="1:17" x14ac:dyDescent="0.25">
      <c r="A42" s="31">
        <f t="shared" si="19"/>
        <v>6</v>
      </c>
      <c r="B42" s="31" t="s">
        <v>18</v>
      </c>
      <c r="C42" s="31">
        <v>27</v>
      </c>
      <c r="D42" s="31">
        <f t="shared" si="13"/>
        <v>18</v>
      </c>
      <c r="E42" s="31">
        <f t="shared" si="10"/>
        <v>13.333333333333334</v>
      </c>
      <c r="F42" s="31">
        <f t="shared" si="11"/>
        <v>5</v>
      </c>
      <c r="I42" s="31">
        <v>27</v>
      </c>
      <c r="J42" s="31">
        <f t="shared" si="14"/>
        <v>0</v>
      </c>
      <c r="K42" s="32">
        <f t="shared" si="12"/>
        <v>0</v>
      </c>
      <c r="L42" s="31">
        <f t="shared" si="15"/>
        <v>1</v>
      </c>
      <c r="N42" s="31">
        <v>27</v>
      </c>
      <c r="O42" s="32">
        <f t="shared" si="16"/>
        <v>18</v>
      </c>
      <c r="P42" s="32">
        <f t="shared" si="17"/>
        <v>6.666666666666667</v>
      </c>
      <c r="Q42" s="31">
        <f t="shared" si="18"/>
        <v>5</v>
      </c>
    </row>
    <row r="43" spans="1:17" x14ac:dyDescent="0.25">
      <c r="A43" s="31">
        <f t="shared" si="19"/>
        <v>7</v>
      </c>
      <c r="B43" s="31" t="s">
        <v>19</v>
      </c>
      <c r="C43" s="31">
        <v>27</v>
      </c>
      <c r="D43" s="31">
        <f t="shared" si="13"/>
        <v>15</v>
      </c>
      <c r="E43" s="31">
        <f t="shared" si="10"/>
        <v>11.111111111111111</v>
      </c>
      <c r="F43" s="31">
        <f t="shared" si="11"/>
        <v>9</v>
      </c>
      <c r="I43" s="31">
        <v>27</v>
      </c>
      <c r="J43" s="31">
        <f t="shared" si="14"/>
        <v>0</v>
      </c>
      <c r="K43" s="32">
        <f t="shared" si="12"/>
        <v>0</v>
      </c>
      <c r="L43" s="31">
        <f t="shared" si="15"/>
        <v>1</v>
      </c>
      <c r="N43" s="31">
        <v>27</v>
      </c>
      <c r="O43" s="32">
        <f t="shared" si="16"/>
        <v>15</v>
      </c>
      <c r="P43" s="32">
        <f t="shared" si="17"/>
        <v>5.5555555555555554</v>
      </c>
      <c r="Q43" s="31">
        <f t="shared" si="18"/>
        <v>9</v>
      </c>
    </row>
    <row r="44" spans="1:17" x14ac:dyDescent="0.25">
      <c r="A44" s="31">
        <f t="shared" si="19"/>
        <v>8</v>
      </c>
      <c r="B44" s="31" t="s">
        <v>20</v>
      </c>
      <c r="C44" s="31">
        <v>28</v>
      </c>
      <c r="D44" s="31">
        <f t="shared" si="13"/>
        <v>24</v>
      </c>
      <c r="E44" s="31">
        <f t="shared" si="10"/>
        <v>17.142857142857142</v>
      </c>
      <c r="F44" s="31">
        <f t="shared" si="11"/>
        <v>1</v>
      </c>
      <c r="I44" s="31">
        <v>28</v>
      </c>
      <c r="J44" s="31">
        <f t="shared" si="14"/>
        <v>0</v>
      </c>
      <c r="K44" s="32">
        <f t="shared" si="12"/>
        <v>0</v>
      </c>
      <c r="L44" s="31">
        <f t="shared" si="15"/>
        <v>1</v>
      </c>
      <c r="N44" s="31">
        <v>28</v>
      </c>
      <c r="O44" s="32">
        <f t="shared" si="16"/>
        <v>24</v>
      </c>
      <c r="P44" s="32">
        <f t="shared" si="17"/>
        <v>8.5714285714285712</v>
      </c>
      <c r="Q44" s="31">
        <f t="shared" si="18"/>
        <v>1</v>
      </c>
    </row>
    <row r="45" spans="1:17" x14ac:dyDescent="0.25">
      <c r="A45" s="31">
        <f t="shared" si="19"/>
        <v>9</v>
      </c>
      <c r="B45" s="31" t="s">
        <v>21</v>
      </c>
      <c r="C45" s="31">
        <v>27</v>
      </c>
      <c r="D45" s="31">
        <f t="shared" si="13"/>
        <v>11</v>
      </c>
      <c r="E45" s="31">
        <f t="shared" si="10"/>
        <v>8.1481481481481488</v>
      </c>
      <c r="F45" s="31">
        <f t="shared" si="11"/>
        <v>19</v>
      </c>
      <c r="I45" s="31">
        <v>27</v>
      </c>
      <c r="J45" s="31">
        <f t="shared" si="14"/>
        <v>0</v>
      </c>
      <c r="K45" s="32">
        <f t="shared" si="12"/>
        <v>0</v>
      </c>
      <c r="L45" s="31">
        <f t="shared" si="15"/>
        <v>1</v>
      </c>
      <c r="N45" s="31">
        <v>27</v>
      </c>
      <c r="O45" s="32">
        <f t="shared" si="16"/>
        <v>11</v>
      </c>
      <c r="P45" s="32">
        <f t="shared" si="17"/>
        <v>4.0740740740740744</v>
      </c>
      <c r="Q45" s="31">
        <f t="shared" si="18"/>
        <v>19</v>
      </c>
    </row>
    <row r="46" spans="1:17" x14ac:dyDescent="0.25">
      <c r="A46" s="31">
        <f t="shared" si="19"/>
        <v>10</v>
      </c>
      <c r="B46" s="31" t="s">
        <v>22</v>
      </c>
      <c r="C46" s="31">
        <v>26</v>
      </c>
      <c r="D46" s="31">
        <f t="shared" si="13"/>
        <v>6</v>
      </c>
      <c r="E46" s="31">
        <f t="shared" si="10"/>
        <v>4.6153846153846159</v>
      </c>
      <c r="F46" s="31">
        <f t="shared" si="11"/>
        <v>23</v>
      </c>
      <c r="I46" s="31">
        <v>26</v>
      </c>
      <c r="J46" s="31">
        <f t="shared" si="14"/>
        <v>0</v>
      </c>
      <c r="K46" s="32">
        <f t="shared" si="12"/>
        <v>0</v>
      </c>
      <c r="L46" s="31">
        <f t="shared" si="15"/>
        <v>1</v>
      </c>
      <c r="N46" s="31">
        <v>26</v>
      </c>
      <c r="O46" s="32">
        <f t="shared" si="16"/>
        <v>6</v>
      </c>
      <c r="P46" s="32">
        <f t="shared" si="17"/>
        <v>2.3076923076923079</v>
      </c>
      <c r="Q46" s="31">
        <f t="shared" si="18"/>
        <v>23</v>
      </c>
    </row>
    <row r="47" spans="1:17" x14ac:dyDescent="0.25">
      <c r="A47" s="31">
        <f t="shared" si="19"/>
        <v>11</v>
      </c>
      <c r="B47" s="31" t="s">
        <v>23</v>
      </c>
      <c r="C47" s="31">
        <v>27</v>
      </c>
      <c r="D47" s="31">
        <f t="shared" si="13"/>
        <v>14</v>
      </c>
      <c r="E47" s="31">
        <f t="shared" si="10"/>
        <v>10.37037037037037</v>
      </c>
      <c r="F47" s="31">
        <f t="shared" si="11"/>
        <v>11</v>
      </c>
      <c r="I47" s="31">
        <v>27</v>
      </c>
      <c r="J47" s="31">
        <f t="shared" si="14"/>
        <v>0</v>
      </c>
      <c r="K47" s="32">
        <f t="shared" si="12"/>
        <v>0</v>
      </c>
      <c r="L47" s="31">
        <f t="shared" si="15"/>
        <v>1</v>
      </c>
      <c r="N47" s="31">
        <v>27</v>
      </c>
      <c r="O47" s="32">
        <f t="shared" si="16"/>
        <v>14</v>
      </c>
      <c r="P47" s="32">
        <f t="shared" si="17"/>
        <v>5.1851851851851851</v>
      </c>
      <c r="Q47" s="31">
        <f t="shared" si="18"/>
        <v>11</v>
      </c>
    </row>
    <row r="48" spans="1:17" x14ac:dyDescent="0.25">
      <c r="A48" s="31">
        <f t="shared" si="19"/>
        <v>12</v>
      </c>
      <c r="B48" s="31" t="s">
        <v>24</v>
      </c>
      <c r="C48" s="31">
        <v>27</v>
      </c>
      <c r="D48" s="31">
        <f t="shared" si="13"/>
        <v>12</v>
      </c>
      <c r="E48" s="31">
        <f t="shared" si="10"/>
        <v>8.8888888888888893</v>
      </c>
      <c r="F48" s="31">
        <f t="shared" si="11"/>
        <v>17</v>
      </c>
      <c r="I48" s="31">
        <v>27</v>
      </c>
      <c r="J48" s="31">
        <f t="shared" si="14"/>
        <v>0</v>
      </c>
      <c r="K48" s="32">
        <f t="shared" si="12"/>
        <v>0</v>
      </c>
      <c r="L48" s="31">
        <f t="shared" si="15"/>
        <v>1</v>
      </c>
      <c r="N48" s="31">
        <v>27</v>
      </c>
      <c r="O48" s="32">
        <f t="shared" si="16"/>
        <v>12</v>
      </c>
      <c r="P48" s="32">
        <f t="shared" si="17"/>
        <v>4.4444444444444446</v>
      </c>
      <c r="Q48" s="31">
        <f t="shared" si="18"/>
        <v>17</v>
      </c>
    </row>
    <row r="49" spans="1:17" x14ac:dyDescent="0.25">
      <c r="A49" s="31">
        <f t="shared" si="19"/>
        <v>13</v>
      </c>
      <c r="B49" s="31" t="s">
        <v>25</v>
      </c>
      <c r="C49" s="31">
        <v>27</v>
      </c>
      <c r="D49" s="31">
        <f t="shared" si="13"/>
        <v>20</v>
      </c>
      <c r="E49" s="31">
        <f t="shared" si="10"/>
        <v>14.814814814814813</v>
      </c>
      <c r="F49" s="31">
        <f t="shared" si="11"/>
        <v>2</v>
      </c>
      <c r="I49" s="31">
        <v>27</v>
      </c>
      <c r="J49" s="31">
        <f t="shared" si="14"/>
        <v>0</v>
      </c>
      <c r="K49" s="32">
        <f t="shared" si="12"/>
        <v>0</v>
      </c>
      <c r="L49" s="31">
        <f t="shared" si="15"/>
        <v>1</v>
      </c>
      <c r="N49" s="31">
        <v>27</v>
      </c>
      <c r="O49" s="32">
        <f t="shared" si="16"/>
        <v>20</v>
      </c>
      <c r="P49" s="32">
        <f t="shared" si="17"/>
        <v>7.4074074074074066</v>
      </c>
      <c r="Q49" s="31">
        <f t="shared" si="18"/>
        <v>2</v>
      </c>
    </row>
    <row r="50" spans="1:17" x14ac:dyDescent="0.25">
      <c r="A50" s="31">
        <f t="shared" si="19"/>
        <v>14</v>
      </c>
      <c r="B50" s="31" t="s">
        <v>26</v>
      </c>
      <c r="C50" s="31">
        <v>26</v>
      </c>
      <c r="D50" s="31">
        <f t="shared" si="13"/>
        <v>18</v>
      </c>
      <c r="E50" s="31">
        <f t="shared" si="10"/>
        <v>13.846153846153847</v>
      </c>
      <c r="F50" s="31">
        <f t="shared" si="11"/>
        <v>4</v>
      </c>
      <c r="I50" s="31">
        <v>26</v>
      </c>
      <c r="J50" s="31">
        <f>SUM(I18:M18)</f>
        <v>0</v>
      </c>
      <c r="K50" s="32">
        <f t="shared" si="12"/>
        <v>0</v>
      </c>
      <c r="L50" s="31">
        <f t="shared" si="15"/>
        <v>1</v>
      </c>
      <c r="N50" s="31">
        <v>26</v>
      </c>
      <c r="O50" s="32">
        <f t="shared" si="16"/>
        <v>18</v>
      </c>
      <c r="P50" s="32">
        <f t="shared" si="17"/>
        <v>6.9230769230769234</v>
      </c>
      <c r="Q50" s="31">
        <f t="shared" si="18"/>
        <v>4</v>
      </c>
    </row>
    <row r="51" spans="1:17" x14ac:dyDescent="0.25">
      <c r="A51" s="31">
        <f t="shared" si="19"/>
        <v>15</v>
      </c>
      <c r="B51" s="31" t="s">
        <v>27</v>
      </c>
      <c r="C51" s="31">
        <v>26</v>
      </c>
      <c r="D51" s="31">
        <f t="shared" si="13"/>
        <v>19</v>
      </c>
      <c r="E51" s="31">
        <f t="shared" si="10"/>
        <v>14.615384615384617</v>
      </c>
      <c r="F51" s="31">
        <f t="shared" si="11"/>
        <v>3</v>
      </c>
      <c r="I51" s="31">
        <v>26</v>
      </c>
      <c r="J51" s="31">
        <f t="shared" si="14"/>
        <v>0</v>
      </c>
      <c r="K51" s="32">
        <f t="shared" si="12"/>
        <v>0</v>
      </c>
      <c r="L51" s="31">
        <f t="shared" si="15"/>
        <v>1</v>
      </c>
      <c r="N51" s="31">
        <v>26</v>
      </c>
      <c r="O51" s="32">
        <f t="shared" si="16"/>
        <v>19</v>
      </c>
      <c r="P51" s="32">
        <f t="shared" si="17"/>
        <v>7.3076923076923084</v>
      </c>
      <c r="Q51" s="31">
        <f t="shared" si="18"/>
        <v>3</v>
      </c>
    </row>
    <row r="52" spans="1:17" x14ac:dyDescent="0.25">
      <c r="A52" s="31">
        <f t="shared" si="19"/>
        <v>16</v>
      </c>
      <c r="B52" s="31" t="s">
        <v>29</v>
      </c>
      <c r="C52" s="31">
        <v>25</v>
      </c>
      <c r="D52" s="31">
        <f t="shared" si="13"/>
        <v>13</v>
      </c>
      <c r="E52" s="31">
        <f t="shared" si="10"/>
        <v>10.4</v>
      </c>
      <c r="F52" s="31">
        <f t="shared" si="11"/>
        <v>10</v>
      </c>
      <c r="I52" s="31">
        <v>25</v>
      </c>
      <c r="J52" s="31">
        <f t="shared" si="14"/>
        <v>0</v>
      </c>
      <c r="K52" s="32">
        <f t="shared" si="12"/>
        <v>0</v>
      </c>
      <c r="L52" s="31">
        <f t="shared" si="15"/>
        <v>1</v>
      </c>
      <c r="N52" s="31">
        <v>25</v>
      </c>
      <c r="O52" s="32">
        <f t="shared" si="16"/>
        <v>13</v>
      </c>
      <c r="P52" s="32">
        <f t="shared" si="17"/>
        <v>5.2</v>
      </c>
      <c r="Q52" s="31">
        <f t="shared" si="18"/>
        <v>10</v>
      </c>
    </row>
    <row r="53" spans="1:17" x14ac:dyDescent="0.25">
      <c r="A53" s="31">
        <f t="shared" si="19"/>
        <v>17</v>
      </c>
      <c r="B53" s="31" t="s">
        <v>31</v>
      </c>
      <c r="C53" s="31">
        <v>26</v>
      </c>
      <c r="D53" s="31">
        <f t="shared" si="13"/>
        <v>13</v>
      </c>
      <c r="E53" s="31">
        <f t="shared" si="10"/>
        <v>10</v>
      </c>
      <c r="F53" s="31">
        <f t="shared" si="11"/>
        <v>12</v>
      </c>
      <c r="I53" s="31">
        <v>26</v>
      </c>
      <c r="J53" s="31">
        <f t="shared" si="14"/>
        <v>0</v>
      </c>
      <c r="K53" s="32">
        <f t="shared" si="12"/>
        <v>0</v>
      </c>
      <c r="L53" s="31">
        <f t="shared" si="15"/>
        <v>1</v>
      </c>
      <c r="N53" s="31">
        <v>26</v>
      </c>
      <c r="O53" s="32">
        <f t="shared" si="16"/>
        <v>13</v>
      </c>
      <c r="P53" s="32">
        <f t="shared" si="17"/>
        <v>5</v>
      </c>
      <c r="Q53" s="31">
        <f t="shared" si="18"/>
        <v>12</v>
      </c>
    </row>
    <row r="54" spans="1:17" x14ac:dyDescent="0.25">
      <c r="A54" s="31">
        <f t="shared" si="19"/>
        <v>18</v>
      </c>
      <c r="B54" s="31" t="s">
        <v>33</v>
      </c>
      <c r="C54" s="31">
        <v>31</v>
      </c>
      <c r="D54" s="31">
        <f t="shared" si="13"/>
        <v>10</v>
      </c>
      <c r="E54" s="31">
        <f t="shared" si="10"/>
        <v>6.4516129032258061</v>
      </c>
      <c r="F54" s="31">
        <f t="shared" si="11"/>
        <v>20</v>
      </c>
      <c r="I54" s="31">
        <v>31</v>
      </c>
      <c r="J54" s="31">
        <f t="shared" si="14"/>
        <v>0</v>
      </c>
      <c r="K54" s="32">
        <f t="shared" si="12"/>
        <v>0</v>
      </c>
      <c r="L54" s="31">
        <f t="shared" si="15"/>
        <v>1</v>
      </c>
      <c r="N54" s="31">
        <v>31</v>
      </c>
      <c r="O54" s="32">
        <f t="shared" si="16"/>
        <v>10</v>
      </c>
      <c r="P54" s="32">
        <f t="shared" si="17"/>
        <v>3.225806451612903</v>
      </c>
      <c r="Q54" s="31">
        <f t="shared" si="18"/>
        <v>20</v>
      </c>
    </row>
    <row r="55" spans="1:17" x14ac:dyDescent="0.25">
      <c r="A55" s="31">
        <f t="shared" si="19"/>
        <v>19</v>
      </c>
      <c r="B55" s="31" t="s">
        <v>35</v>
      </c>
      <c r="C55" s="31">
        <v>32</v>
      </c>
      <c r="D55" s="31">
        <f t="shared" si="13"/>
        <v>9</v>
      </c>
      <c r="E55" s="31">
        <f t="shared" si="10"/>
        <v>5.625</v>
      </c>
      <c r="F55" s="31">
        <f t="shared" si="11"/>
        <v>21</v>
      </c>
      <c r="I55" s="31">
        <v>32</v>
      </c>
      <c r="J55" s="31">
        <f t="shared" si="14"/>
        <v>0</v>
      </c>
      <c r="K55" s="32">
        <f t="shared" si="12"/>
        <v>0</v>
      </c>
      <c r="L55" s="31">
        <f t="shared" si="15"/>
        <v>1</v>
      </c>
      <c r="N55" s="31">
        <v>32</v>
      </c>
      <c r="O55" s="32">
        <f t="shared" si="16"/>
        <v>9</v>
      </c>
      <c r="P55" s="32">
        <f t="shared" si="17"/>
        <v>2.8125</v>
      </c>
      <c r="Q55" s="31">
        <f t="shared" si="18"/>
        <v>21</v>
      </c>
    </row>
    <row r="56" spans="1:17" x14ac:dyDescent="0.25">
      <c r="A56" s="31">
        <f t="shared" si="19"/>
        <v>20</v>
      </c>
      <c r="B56" s="31" t="s">
        <v>36</v>
      </c>
      <c r="C56" s="31">
        <v>29</v>
      </c>
      <c r="D56" s="31">
        <f t="shared" si="13"/>
        <v>17</v>
      </c>
      <c r="E56" s="31">
        <f t="shared" si="10"/>
        <v>11.724137931034482</v>
      </c>
      <c r="F56" s="31">
        <f t="shared" si="11"/>
        <v>6</v>
      </c>
      <c r="I56" s="31">
        <v>29</v>
      </c>
      <c r="J56" s="31">
        <f t="shared" si="14"/>
        <v>0</v>
      </c>
      <c r="K56" s="32">
        <f t="shared" si="12"/>
        <v>0</v>
      </c>
      <c r="L56" s="31">
        <f t="shared" si="15"/>
        <v>1</v>
      </c>
      <c r="N56" s="31">
        <v>29</v>
      </c>
      <c r="O56" s="32">
        <f t="shared" si="16"/>
        <v>17</v>
      </c>
      <c r="P56" s="32">
        <f t="shared" si="17"/>
        <v>5.8620689655172411</v>
      </c>
      <c r="Q56" s="31">
        <f t="shared" si="18"/>
        <v>6</v>
      </c>
    </row>
    <row r="57" spans="1:17" x14ac:dyDescent="0.25">
      <c r="A57" s="31">
        <f t="shared" si="19"/>
        <v>21</v>
      </c>
      <c r="B57" s="31" t="s">
        <v>37</v>
      </c>
      <c r="C57" s="31">
        <v>32</v>
      </c>
      <c r="D57" s="31">
        <f t="shared" si="13"/>
        <v>4</v>
      </c>
      <c r="E57" s="31">
        <f t="shared" si="10"/>
        <v>2.5</v>
      </c>
      <c r="F57" s="31">
        <f t="shared" si="11"/>
        <v>24</v>
      </c>
      <c r="I57" s="31">
        <v>32</v>
      </c>
      <c r="J57" s="31">
        <f t="shared" si="14"/>
        <v>0</v>
      </c>
      <c r="K57" s="32">
        <f t="shared" si="12"/>
        <v>0</v>
      </c>
      <c r="L57" s="31">
        <f t="shared" si="15"/>
        <v>1</v>
      </c>
      <c r="N57" s="31">
        <v>32</v>
      </c>
      <c r="O57" s="32">
        <f t="shared" si="16"/>
        <v>4</v>
      </c>
      <c r="P57" s="32">
        <f t="shared" si="17"/>
        <v>1.25</v>
      </c>
      <c r="Q57" s="31">
        <f t="shared" si="18"/>
        <v>24</v>
      </c>
    </row>
    <row r="58" spans="1:17" x14ac:dyDescent="0.25">
      <c r="A58" s="31">
        <f t="shared" si="19"/>
        <v>22</v>
      </c>
      <c r="B58" s="31" t="s">
        <v>38</v>
      </c>
      <c r="C58" s="31">
        <v>31</v>
      </c>
      <c r="D58" s="31">
        <f t="shared" si="13"/>
        <v>18</v>
      </c>
      <c r="E58" s="31">
        <f t="shared" si="10"/>
        <v>11.612903225806452</v>
      </c>
      <c r="F58" s="31">
        <f t="shared" si="11"/>
        <v>8</v>
      </c>
      <c r="I58" s="31">
        <v>31</v>
      </c>
      <c r="J58" s="31">
        <f t="shared" si="14"/>
        <v>0</v>
      </c>
      <c r="K58" s="32">
        <f t="shared" si="12"/>
        <v>0</v>
      </c>
      <c r="L58" s="31">
        <f t="shared" si="15"/>
        <v>1</v>
      </c>
      <c r="N58" s="31">
        <v>31</v>
      </c>
      <c r="O58" s="32">
        <f t="shared" si="16"/>
        <v>18</v>
      </c>
      <c r="P58" s="32">
        <f t="shared" si="17"/>
        <v>5.806451612903226</v>
      </c>
      <c r="Q58" s="31">
        <f t="shared" si="18"/>
        <v>8</v>
      </c>
    </row>
    <row r="59" spans="1:17" x14ac:dyDescent="0.25">
      <c r="A59" s="31">
        <f t="shared" si="19"/>
        <v>23</v>
      </c>
      <c r="B59" s="31" t="s">
        <v>39</v>
      </c>
      <c r="C59" s="31">
        <v>32</v>
      </c>
      <c r="D59" s="31">
        <f t="shared" si="13"/>
        <v>8</v>
      </c>
      <c r="E59" s="31">
        <f t="shared" si="10"/>
        <v>5</v>
      </c>
      <c r="F59" s="31">
        <f t="shared" si="11"/>
        <v>22</v>
      </c>
      <c r="I59" s="31">
        <v>32</v>
      </c>
      <c r="J59" s="31">
        <f t="shared" si="14"/>
        <v>0</v>
      </c>
      <c r="K59" s="32">
        <f t="shared" si="12"/>
        <v>0</v>
      </c>
      <c r="L59" s="31">
        <f t="shared" si="15"/>
        <v>1</v>
      </c>
      <c r="N59" s="31">
        <v>32</v>
      </c>
      <c r="O59" s="32">
        <f t="shared" si="16"/>
        <v>8</v>
      </c>
      <c r="P59" s="32">
        <f t="shared" si="17"/>
        <v>2.5</v>
      </c>
      <c r="Q59" s="31">
        <f t="shared" si="18"/>
        <v>22</v>
      </c>
    </row>
    <row r="60" spans="1:17" x14ac:dyDescent="0.25">
      <c r="A60" s="31">
        <f t="shared" si="19"/>
        <v>24</v>
      </c>
      <c r="B60" s="31" t="s">
        <v>40</v>
      </c>
      <c r="C60" s="31">
        <v>32</v>
      </c>
      <c r="D60" s="31">
        <f t="shared" si="13"/>
        <v>15</v>
      </c>
      <c r="E60" s="31">
        <f t="shared" si="10"/>
        <v>9.375</v>
      </c>
      <c r="F60" s="31">
        <f t="shared" si="11"/>
        <v>13</v>
      </c>
      <c r="I60" s="31">
        <v>32</v>
      </c>
      <c r="J60" s="31">
        <f t="shared" si="14"/>
        <v>0</v>
      </c>
      <c r="K60" s="32">
        <f t="shared" si="12"/>
        <v>0</v>
      </c>
      <c r="L60" s="31">
        <f t="shared" si="15"/>
        <v>1</v>
      </c>
      <c r="N60" s="31">
        <v>32</v>
      </c>
      <c r="O60" s="32">
        <f t="shared" si="16"/>
        <v>15</v>
      </c>
      <c r="P60" s="32">
        <f t="shared" si="17"/>
        <v>4.6875</v>
      </c>
      <c r="Q60" s="31">
        <f t="shared" si="18"/>
        <v>13</v>
      </c>
    </row>
    <row r="61" spans="1:17" x14ac:dyDescent="0.25">
      <c r="C61" s="31">
        <f>SUM(C37:C60)</f>
        <v>669</v>
      </c>
      <c r="D61" s="31">
        <f>SUM(D37:D60)</f>
        <v>327</v>
      </c>
      <c r="E61" s="31">
        <f t="shared" si="10"/>
        <v>9.7757847533632294</v>
      </c>
      <c r="I61" s="31">
        <f>SUM(I37:I60)</f>
        <v>669</v>
      </c>
      <c r="J61" s="31">
        <f>SUM(J37:J60)</f>
        <v>0</v>
      </c>
      <c r="K61" s="32">
        <f t="shared" si="12"/>
        <v>0</v>
      </c>
      <c r="N61" s="31">
        <f>SUM(N37:N60)</f>
        <v>669</v>
      </c>
      <c r="O61" s="31">
        <f>SUM(O37:O60)</f>
        <v>327</v>
      </c>
      <c r="P61" s="32">
        <f t="shared" si="17"/>
        <v>4.8878923766816147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AEA47-544C-4C20-9AA1-7A172F69A6FB}">
  <dimension ref="B1:U354"/>
  <sheetViews>
    <sheetView tabSelected="1" topLeftCell="A2" workbookViewId="0">
      <selection activeCell="A2" sqref="A2"/>
    </sheetView>
  </sheetViews>
  <sheetFormatPr defaultRowHeight="15" x14ac:dyDescent="0.25"/>
  <cols>
    <col min="2" max="2" width="13.42578125" bestFit="1" customWidth="1"/>
    <col min="3" max="3" width="38.140625" bestFit="1" customWidth="1"/>
    <col min="16" max="16" width="4.85546875" customWidth="1"/>
    <col min="17" max="17" width="39" customWidth="1"/>
    <col min="20" max="20" width="14.5703125" customWidth="1"/>
  </cols>
  <sheetData>
    <row r="1" spans="2:21" ht="15.75" thickBot="1" x14ac:dyDescent="0.3">
      <c r="P1" s="30" t="s">
        <v>729</v>
      </c>
      <c r="Q1" s="30" t="s">
        <v>730</v>
      </c>
      <c r="R1" s="30" t="s">
        <v>731</v>
      </c>
      <c r="S1" s="30" t="s">
        <v>732</v>
      </c>
      <c r="T1" s="30" t="s">
        <v>733</v>
      </c>
      <c r="U1" s="30" t="s">
        <v>734</v>
      </c>
    </row>
    <row r="2" spans="2:21" ht="15" customHeight="1" thickBot="1" x14ac:dyDescent="0.3">
      <c r="B2" s="18">
        <v>44075.338761574072</v>
      </c>
      <c r="C2" s="19" t="s">
        <v>288</v>
      </c>
      <c r="D2" s="19" t="s">
        <v>9</v>
      </c>
      <c r="E2" s="20">
        <v>1</v>
      </c>
      <c r="F2" s="19" t="s">
        <v>289</v>
      </c>
      <c r="G2" s="19">
        <v>30</v>
      </c>
      <c r="H2" s="19">
        <v>36</v>
      </c>
      <c r="I2" s="19" t="s">
        <v>290</v>
      </c>
      <c r="K2" t="str">
        <f>+D2</f>
        <v>7A</v>
      </c>
      <c r="L2">
        <f>+E2</f>
        <v>1</v>
      </c>
      <c r="M2">
        <v>1</v>
      </c>
      <c r="P2" s="30">
        <v>1</v>
      </c>
      <c r="Q2" s="30" t="str">
        <f>+C2</f>
        <v>Abdil Halim Assalam</v>
      </c>
      <c r="R2" s="30" t="str">
        <f>+D2</f>
        <v>7A</v>
      </c>
      <c r="S2" s="30">
        <f>+E2</f>
        <v>1</v>
      </c>
      <c r="T2" s="30" t="str">
        <f>F2</f>
        <v>Misteri nuri gagap</v>
      </c>
      <c r="U2" s="30">
        <f>+H2-G2+1</f>
        <v>7</v>
      </c>
    </row>
    <row r="3" spans="2:21" ht="15" customHeight="1" thickBot="1" x14ac:dyDescent="0.3">
      <c r="B3" s="18">
        <v>44075.325173611112</v>
      </c>
      <c r="C3" s="19" t="s">
        <v>95</v>
      </c>
      <c r="D3" s="19" t="s">
        <v>9</v>
      </c>
      <c r="E3" s="20">
        <v>3</v>
      </c>
      <c r="F3" s="19" t="s">
        <v>96</v>
      </c>
      <c r="G3" s="20">
        <v>3</v>
      </c>
      <c r="H3" s="20">
        <v>94</v>
      </c>
      <c r="I3" s="20">
        <v>80</v>
      </c>
      <c r="K3" t="str">
        <f t="shared" ref="K3:K66" si="0">+D3</f>
        <v>7A</v>
      </c>
      <c r="L3">
        <f t="shared" ref="L3:L66" si="1">+E3</f>
        <v>3</v>
      </c>
      <c r="M3">
        <v>1</v>
      </c>
      <c r="P3" s="30">
        <f>+P2+1</f>
        <v>2</v>
      </c>
      <c r="Q3" s="30" t="str">
        <f>+C3</f>
        <v>Angela Aurelie Putri Michael</v>
      </c>
      <c r="R3" s="30" t="str">
        <f>+D3</f>
        <v>7A</v>
      </c>
      <c r="S3" s="30">
        <f>+E3</f>
        <v>3</v>
      </c>
      <c r="T3" s="30" t="str">
        <f>F3</f>
        <v>Tanaman Yang Kesepian,Komik Sains Kuark,Level III,Edisi 11</v>
      </c>
      <c r="U3" s="30">
        <f>+H3-G3+1</f>
        <v>92</v>
      </c>
    </row>
    <row r="4" spans="2:21" ht="15" customHeight="1" thickBot="1" x14ac:dyDescent="0.3">
      <c r="B4" s="18">
        <v>44075.294131944444</v>
      </c>
      <c r="C4" s="19" t="s">
        <v>50</v>
      </c>
      <c r="D4" s="19" t="s">
        <v>9</v>
      </c>
      <c r="E4" s="20">
        <v>7</v>
      </c>
      <c r="F4" s="19" t="s">
        <v>51</v>
      </c>
      <c r="G4" s="20">
        <v>10</v>
      </c>
      <c r="H4" s="20">
        <v>19</v>
      </c>
      <c r="I4" s="20">
        <v>9</v>
      </c>
      <c r="K4" t="str">
        <f t="shared" si="0"/>
        <v>7A</v>
      </c>
      <c r="L4">
        <f t="shared" si="1"/>
        <v>7</v>
      </c>
      <c r="M4">
        <v>1</v>
      </c>
      <c r="P4" s="30">
        <f t="shared" ref="P4:P67" si="2">+P3+1</f>
        <v>3</v>
      </c>
      <c r="Q4" s="30" t="str">
        <f t="shared" ref="Q4:Q67" si="3">+C4</f>
        <v>Dhafin Muhammad Al Majid</v>
      </c>
      <c r="R4" s="30" t="str">
        <f t="shared" ref="R4:R67" si="4">+D4</f>
        <v>7A</v>
      </c>
      <c r="S4" s="30">
        <f t="shared" ref="S4:S67" si="5">+E4</f>
        <v>7</v>
      </c>
      <c r="T4" s="30" t="str">
        <f t="shared" ref="T4:T67" si="6">F4</f>
        <v>Why</v>
      </c>
      <c r="U4" s="30">
        <f t="shared" ref="U4:U67" si="7">+H4-G4+1</f>
        <v>10</v>
      </c>
    </row>
    <row r="5" spans="2:21" ht="15" customHeight="1" thickBot="1" x14ac:dyDescent="0.3">
      <c r="B5" s="18">
        <v>44075.346805555557</v>
      </c>
      <c r="C5" s="19" t="s">
        <v>497</v>
      </c>
      <c r="D5" s="19" t="s">
        <v>9</v>
      </c>
      <c r="E5" s="20">
        <v>9</v>
      </c>
      <c r="F5" s="19" t="s">
        <v>498</v>
      </c>
      <c r="G5" s="20">
        <v>14</v>
      </c>
      <c r="H5" s="20">
        <v>24</v>
      </c>
      <c r="I5" s="20">
        <v>11</v>
      </c>
      <c r="K5" t="str">
        <f t="shared" si="0"/>
        <v>7A</v>
      </c>
      <c r="L5">
        <f t="shared" si="1"/>
        <v>9</v>
      </c>
      <c r="M5">
        <v>1</v>
      </c>
      <c r="P5" s="30">
        <f t="shared" si="2"/>
        <v>4</v>
      </c>
      <c r="Q5" s="30" t="str">
        <f t="shared" si="3"/>
        <v>Erlangga Arya Nadindra</v>
      </c>
      <c r="R5" s="30" t="str">
        <f t="shared" si="4"/>
        <v>7A</v>
      </c>
      <c r="S5" s="30">
        <f t="shared" si="5"/>
        <v>9</v>
      </c>
      <c r="T5" s="30" t="str">
        <f t="shared" si="6"/>
        <v>National Geographic</v>
      </c>
      <c r="U5" s="30">
        <f t="shared" si="7"/>
        <v>11</v>
      </c>
    </row>
    <row r="6" spans="2:21" ht="15" customHeight="1" thickBot="1" x14ac:dyDescent="0.3">
      <c r="B6" s="18">
        <v>44075.354166666664</v>
      </c>
      <c r="C6" s="19" t="s">
        <v>681</v>
      </c>
      <c r="D6" s="19" t="s">
        <v>9</v>
      </c>
      <c r="E6" s="20">
        <v>11</v>
      </c>
      <c r="F6" s="19" t="s">
        <v>682</v>
      </c>
      <c r="G6" s="20">
        <v>71</v>
      </c>
      <c r="H6" s="20">
        <v>78</v>
      </c>
      <c r="I6" s="20">
        <v>8</v>
      </c>
      <c r="K6" t="str">
        <f t="shared" si="0"/>
        <v>7A</v>
      </c>
      <c r="L6">
        <f t="shared" si="1"/>
        <v>11</v>
      </c>
      <c r="M6">
        <v>1</v>
      </c>
      <c r="P6" s="30">
        <f t="shared" si="2"/>
        <v>5</v>
      </c>
      <c r="Q6" s="30" t="str">
        <f t="shared" si="3"/>
        <v>Freyaditta zs</v>
      </c>
      <c r="R6" s="30" t="str">
        <f t="shared" si="4"/>
        <v>7A</v>
      </c>
      <c r="S6" s="30">
        <f t="shared" si="5"/>
        <v>11</v>
      </c>
      <c r="T6" s="30" t="str">
        <f t="shared" si="6"/>
        <v>ghost school</v>
      </c>
      <c r="U6" s="30">
        <f t="shared" si="7"/>
        <v>8</v>
      </c>
    </row>
    <row r="7" spans="2:21" ht="15" customHeight="1" thickBot="1" x14ac:dyDescent="0.3">
      <c r="B7" s="18">
        <v>44075.34783564815</v>
      </c>
      <c r="C7" s="19" t="s">
        <v>519</v>
      </c>
      <c r="D7" s="19" t="s">
        <v>9</v>
      </c>
      <c r="E7" s="20">
        <v>12</v>
      </c>
      <c r="F7" s="19" t="s">
        <v>520</v>
      </c>
      <c r="G7" s="20">
        <v>17</v>
      </c>
      <c r="H7" s="20">
        <v>23</v>
      </c>
      <c r="I7" s="20">
        <v>6</v>
      </c>
      <c r="K7" t="str">
        <f t="shared" si="0"/>
        <v>7A</v>
      </c>
      <c r="L7">
        <f t="shared" si="1"/>
        <v>12</v>
      </c>
      <c r="M7">
        <v>1</v>
      </c>
      <c r="P7" s="30">
        <f t="shared" si="2"/>
        <v>6</v>
      </c>
      <c r="Q7" s="30" t="str">
        <f t="shared" si="3"/>
        <v>Hafidzul Sugianto</v>
      </c>
      <c r="R7" s="30" t="str">
        <f t="shared" si="4"/>
        <v>7A</v>
      </c>
      <c r="S7" s="30">
        <f t="shared" si="5"/>
        <v>12</v>
      </c>
      <c r="T7" s="30" t="str">
        <f t="shared" si="6"/>
        <v>Rencana Rahasia Hitler Terungkap</v>
      </c>
      <c r="U7" s="30">
        <f t="shared" si="7"/>
        <v>7</v>
      </c>
    </row>
    <row r="8" spans="2:21" ht="15" customHeight="1" thickBot="1" x14ac:dyDescent="0.3">
      <c r="B8" s="18">
        <v>44075.334826388891</v>
      </c>
      <c r="C8" s="19" t="s">
        <v>156</v>
      </c>
      <c r="D8" s="19" t="s">
        <v>9</v>
      </c>
      <c r="E8" s="20">
        <v>13</v>
      </c>
      <c r="F8" s="19" t="s">
        <v>157</v>
      </c>
      <c r="G8" s="20">
        <v>88</v>
      </c>
      <c r="H8" s="20">
        <v>90</v>
      </c>
      <c r="I8" s="20">
        <v>2</v>
      </c>
      <c r="K8" t="str">
        <f t="shared" si="0"/>
        <v>7A</v>
      </c>
      <c r="L8">
        <f t="shared" si="1"/>
        <v>13</v>
      </c>
      <c r="M8">
        <v>1</v>
      </c>
      <c r="P8" s="30">
        <f t="shared" si="2"/>
        <v>7</v>
      </c>
      <c r="Q8" s="30" t="str">
        <f t="shared" si="3"/>
        <v>Hanifa Widya Khairunnisa</v>
      </c>
      <c r="R8" s="30" t="str">
        <f t="shared" si="4"/>
        <v>7A</v>
      </c>
      <c r="S8" s="30">
        <f t="shared" si="5"/>
        <v>13</v>
      </c>
      <c r="T8" s="30" t="str">
        <f t="shared" si="6"/>
        <v>Another Day In My School</v>
      </c>
      <c r="U8" s="30">
        <f t="shared" si="7"/>
        <v>3</v>
      </c>
    </row>
    <row r="9" spans="2:21" ht="15" customHeight="1" thickBot="1" x14ac:dyDescent="0.3">
      <c r="B9" s="18">
        <v>44075.324664351851</v>
      </c>
      <c r="C9" s="19" t="s">
        <v>83</v>
      </c>
      <c r="D9" s="19" t="s">
        <v>9</v>
      </c>
      <c r="E9" s="20">
        <v>16</v>
      </c>
      <c r="F9" s="19" t="s">
        <v>84</v>
      </c>
      <c r="G9" s="19" t="s">
        <v>85</v>
      </c>
      <c r="H9" s="19" t="s">
        <v>86</v>
      </c>
      <c r="I9" s="19" t="s">
        <v>87</v>
      </c>
      <c r="K9" t="str">
        <f t="shared" si="0"/>
        <v>7A</v>
      </c>
      <c r="L9">
        <f t="shared" si="1"/>
        <v>16</v>
      </c>
      <c r="M9">
        <v>1</v>
      </c>
      <c r="P9" s="30">
        <f t="shared" si="2"/>
        <v>8</v>
      </c>
      <c r="Q9" s="30" t="str">
        <f t="shared" si="3"/>
        <v>Kenzie gabriel tremonty</v>
      </c>
      <c r="R9" s="30" t="str">
        <f t="shared" si="4"/>
        <v>7A</v>
      </c>
      <c r="S9" s="30">
        <f t="shared" si="5"/>
        <v>16</v>
      </c>
      <c r="T9" s="30" t="str">
        <f t="shared" si="6"/>
        <v>Siput dan kancil</v>
      </c>
      <c r="U9" s="30" t="e">
        <f t="shared" si="7"/>
        <v>#VALUE!</v>
      </c>
    </row>
    <row r="10" spans="2:21" ht="15" customHeight="1" thickBot="1" x14ac:dyDescent="0.3">
      <c r="B10" s="18">
        <v>44075.336770833332</v>
      </c>
      <c r="C10" s="19" t="s">
        <v>216</v>
      </c>
      <c r="D10" s="19" t="s">
        <v>9</v>
      </c>
      <c r="E10" s="20">
        <v>17</v>
      </c>
      <c r="F10" s="19" t="s">
        <v>217</v>
      </c>
      <c r="G10" s="20">
        <v>1</v>
      </c>
      <c r="H10" s="20">
        <v>10</v>
      </c>
      <c r="I10" s="20">
        <v>10</v>
      </c>
      <c r="K10" t="str">
        <f t="shared" si="0"/>
        <v>7A</v>
      </c>
      <c r="L10">
        <f t="shared" si="1"/>
        <v>17</v>
      </c>
      <c r="M10">
        <v>1</v>
      </c>
      <c r="P10" s="30">
        <f t="shared" si="2"/>
        <v>9</v>
      </c>
      <c r="Q10" s="30" t="str">
        <f t="shared" si="3"/>
        <v>Kevin Anugrah Sentosa</v>
      </c>
      <c r="R10" s="30" t="str">
        <f t="shared" si="4"/>
        <v>7A</v>
      </c>
      <c r="S10" s="30">
        <f t="shared" si="5"/>
        <v>17</v>
      </c>
      <c r="T10" s="30" t="str">
        <f t="shared" si="6"/>
        <v>ESPS Matematika</v>
      </c>
      <c r="U10" s="30">
        <f t="shared" si="7"/>
        <v>10</v>
      </c>
    </row>
    <row r="11" spans="2:21" ht="15" customHeight="1" thickBot="1" x14ac:dyDescent="0.3">
      <c r="B11" s="18">
        <v>44075.337106481478</v>
      </c>
      <c r="C11" s="19" t="s">
        <v>230</v>
      </c>
      <c r="D11" s="19" t="s">
        <v>9</v>
      </c>
      <c r="E11" s="20">
        <v>23</v>
      </c>
      <c r="F11" s="19" t="s">
        <v>231</v>
      </c>
      <c r="G11" s="20">
        <v>4</v>
      </c>
      <c r="H11" s="20">
        <v>31</v>
      </c>
      <c r="I11" s="20">
        <v>31</v>
      </c>
      <c r="K11" t="str">
        <f t="shared" si="0"/>
        <v>7A</v>
      </c>
      <c r="L11">
        <f t="shared" si="1"/>
        <v>23</v>
      </c>
      <c r="M11">
        <v>1</v>
      </c>
      <c r="P11" s="30">
        <f t="shared" si="2"/>
        <v>10</v>
      </c>
      <c r="Q11" s="30" t="str">
        <f t="shared" si="3"/>
        <v>Mochammad Attaya Arkananta</v>
      </c>
      <c r="R11" s="30" t="str">
        <f t="shared" si="4"/>
        <v>7A</v>
      </c>
      <c r="S11" s="30">
        <f t="shared" si="5"/>
        <v>23</v>
      </c>
      <c r="T11" s="30" t="str">
        <f t="shared" si="6"/>
        <v>Komik Dino Pteranodon</v>
      </c>
      <c r="U11" s="30">
        <f t="shared" si="7"/>
        <v>28</v>
      </c>
    </row>
    <row r="12" spans="2:21" ht="15" customHeight="1" thickBot="1" x14ac:dyDescent="0.3">
      <c r="B12" s="18">
        <v>44075.352141203701</v>
      </c>
      <c r="C12" s="19" t="s">
        <v>629</v>
      </c>
      <c r="D12" s="19" t="s">
        <v>9</v>
      </c>
      <c r="E12" s="20">
        <v>24</v>
      </c>
      <c r="F12" s="19" t="s">
        <v>630</v>
      </c>
      <c r="G12" s="19" t="s">
        <v>631</v>
      </c>
      <c r="H12" s="19"/>
      <c r="I12" s="20">
        <v>2</v>
      </c>
      <c r="K12" t="str">
        <f t="shared" si="0"/>
        <v>7A</v>
      </c>
      <c r="L12">
        <f t="shared" si="1"/>
        <v>24</v>
      </c>
      <c r="M12">
        <v>1</v>
      </c>
      <c r="P12" s="30">
        <f t="shared" si="2"/>
        <v>11</v>
      </c>
      <c r="Q12" s="30" t="str">
        <f t="shared" si="3"/>
        <v>najwa agnia shavira</v>
      </c>
      <c r="R12" s="30" t="str">
        <f t="shared" si="4"/>
        <v>7A</v>
      </c>
      <c r="S12" s="30">
        <f t="shared" si="5"/>
        <v>24</v>
      </c>
      <c r="T12" s="30" t="str">
        <f t="shared" si="6"/>
        <v>ensiklopedia rekor dunia</v>
      </c>
      <c r="U12" s="30" t="e">
        <f t="shared" si="7"/>
        <v>#VALUE!</v>
      </c>
    </row>
    <row r="13" spans="2:21" ht="15" customHeight="1" thickBot="1" x14ac:dyDescent="0.3">
      <c r="B13" s="18">
        <v>44075.337766203702</v>
      </c>
      <c r="C13" s="19" t="s">
        <v>257</v>
      </c>
      <c r="D13" s="19" t="s">
        <v>9</v>
      </c>
      <c r="E13" s="20">
        <v>25</v>
      </c>
      <c r="F13" s="19" t="s">
        <v>258</v>
      </c>
      <c r="G13" s="19" t="s">
        <v>259</v>
      </c>
      <c r="H13" s="19" t="s">
        <v>260</v>
      </c>
      <c r="I13" s="20">
        <v>1</v>
      </c>
      <c r="K13" t="str">
        <f t="shared" si="0"/>
        <v>7A</v>
      </c>
      <c r="L13">
        <f t="shared" si="1"/>
        <v>25</v>
      </c>
      <c r="M13">
        <v>1</v>
      </c>
      <c r="P13" s="30">
        <f t="shared" si="2"/>
        <v>12</v>
      </c>
      <c r="Q13" s="30" t="str">
        <f t="shared" si="3"/>
        <v>Raisya aina ependi</v>
      </c>
      <c r="R13" s="30" t="str">
        <f t="shared" si="4"/>
        <v>7A</v>
      </c>
      <c r="S13" s="30">
        <f t="shared" si="5"/>
        <v>25</v>
      </c>
      <c r="T13" s="30" t="str">
        <f t="shared" si="6"/>
        <v>Judy Moody SAVES THE WORLD</v>
      </c>
      <c r="U13" s="30" t="e">
        <f t="shared" si="7"/>
        <v>#VALUE!</v>
      </c>
    </row>
    <row r="14" spans="2:21" ht="15" customHeight="1" thickBot="1" x14ac:dyDescent="0.3">
      <c r="B14" s="18">
        <v>44075.3358912037</v>
      </c>
      <c r="C14" s="19" t="s">
        <v>191</v>
      </c>
      <c r="D14" s="19" t="s">
        <v>9</v>
      </c>
      <c r="E14" s="20">
        <v>28</v>
      </c>
      <c r="F14" s="19" t="s">
        <v>192</v>
      </c>
      <c r="G14" s="20">
        <v>50</v>
      </c>
      <c r="H14" s="20">
        <v>60</v>
      </c>
      <c r="I14" s="20">
        <v>10</v>
      </c>
      <c r="K14" t="str">
        <f t="shared" si="0"/>
        <v>7A</v>
      </c>
      <c r="L14">
        <f t="shared" si="1"/>
        <v>28</v>
      </c>
      <c r="M14">
        <v>1</v>
      </c>
      <c r="P14" s="30">
        <f t="shared" si="2"/>
        <v>13</v>
      </c>
      <c r="Q14" s="30" t="str">
        <f t="shared" si="3"/>
        <v>Vandrei Ezell Akahira</v>
      </c>
      <c r="R14" s="30" t="str">
        <f t="shared" si="4"/>
        <v>7A</v>
      </c>
      <c r="S14" s="30">
        <f t="shared" si="5"/>
        <v>28</v>
      </c>
      <c r="T14" s="30" t="str">
        <f t="shared" si="6"/>
        <v>Maryamah Karpov</v>
      </c>
      <c r="U14" s="30">
        <f t="shared" si="7"/>
        <v>11</v>
      </c>
    </row>
    <row r="15" spans="2:21" ht="15" customHeight="1" thickBot="1" x14ac:dyDescent="0.3">
      <c r="B15" s="18">
        <v>44075.342407407406</v>
      </c>
      <c r="C15" s="19" t="s">
        <v>393</v>
      </c>
      <c r="D15" s="19" t="s">
        <v>12</v>
      </c>
      <c r="E15" s="20">
        <v>1</v>
      </c>
      <c r="F15" s="19" t="s">
        <v>394</v>
      </c>
      <c r="G15" s="20">
        <v>65</v>
      </c>
      <c r="H15" s="20">
        <v>68</v>
      </c>
      <c r="I15" s="19" t="s">
        <v>117</v>
      </c>
      <c r="K15" t="str">
        <f t="shared" si="0"/>
        <v>7B</v>
      </c>
      <c r="L15">
        <f t="shared" si="1"/>
        <v>1</v>
      </c>
      <c r="M15">
        <v>1</v>
      </c>
      <c r="P15" s="30">
        <f t="shared" si="2"/>
        <v>14</v>
      </c>
      <c r="Q15" s="30" t="str">
        <f t="shared" si="3"/>
        <v>Adelinne Naila Salima Putri Sunarmo</v>
      </c>
      <c r="R15" s="30" t="str">
        <f t="shared" si="4"/>
        <v>7B</v>
      </c>
      <c r="S15" s="30">
        <f t="shared" si="5"/>
        <v>1</v>
      </c>
      <c r="T15" s="30" t="str">
        <f t="shared" si="6"/>
        <v>Critical Eleven</v>
      </c>
      <c r="U15" s="30">
        <f t="shared" si="7"/>
        <v>4</v>
      </c>
    </row>
    <row r="16" spans="2:21" ht="15" customHeight="1" thickBot="1" x14ac:dyDescent="0.3">
      <c r="B16" s="18">
        <v>44075.362233796295</v>
      </c>
      <c r="C16" s="19" t="s">
        <v>715</v>
      </c>
      <c r="D16" s="19" t="s">
        <v>12</v>
      </c>
      <c r="E16" s="20">
        <v>2</v>
      </c>
      <c r="F16" s="19" t="s">
        <v>716</v>
      </c>
      <c r="G16" s="19" t="s">
        <v>717</v>
      </c>
      <c r="H16" s="19" t="s">
        <v>718</v>
      </c>
      <c r="I16" s="19" t="s">
        <v>419</v>
      </c>
      <c r="K16" t="str">
        <f t="shared" si="0"/>
        <v>7B</v>
      </c>
      <c r="L16">
        <f t="shared" si="1"/>
        <v>2</v>
      </c>
      <c r="M16">
        <v>1</v>
      </c>
      <c r="P16" s="30">
        <f t="shared" si="2"/>
        <v>15</v>
      </c>
      <c r="Q16" s="30" t="str">
        <f t="shared" si="3"/>
        <v>Adrienna Tiara Putri</v>
      </c>
      <c r="R16" s="30" t="str">
        <f t="shared" si="4"/>
        <v>7B</v>
      </c>
      <c r="S16" s="30">
        <f t="shared" si="5"/>
        <v>2</v>
      </c>
      <c r="T16" s="30" t="str">
        <f t="shared" si="6"/>
        <v>Novel Sherlock Holmes</v>
      </c>
      <c r="U16" s="30" t="e">
        <f t="shared" si="7"/>
        <v>#VALUE!</v>
      </c>
    </row>
    <row r="17" spans="2:21" ht="15" customHeight="1" thickBot="1" x14ac:dyDescent="0.3">
      <c r="B17" s="18">
        <v>44075.33556712963</v>
      </c>
      <c r="C17" s="19" t="s">
        <v>179</v>
      </c>
      <c r="D17" s="19" t="s">
        <v>12</v>
      </c>
      <c r="E17" s="20">
        <v>4</v>
      </c>
      <c r="F17" s="19" t="s">
        <v>180</v>
      </c>
      <c r="G17" s="20">
        <v>110</v>
      </c>
      <c r="H17" s="20">
        <v>111</v>
      </c>
      <c r="I17" s="20">
        <v>2</v>
      </c>
      <c r="K17" t="str">
        <f t="shared" si="0"/>
        <v>7B</v>
      </c>
      <c r="L17">
        <f t="shared" si="1"/>
        <v>4</v>
      </c>
      <c r="M17">
        <v>1</v>
      </c>
      <c r="P17" s="30">
        <f t="shared" si="2"/>
        <v>16</v>
      </c>
      <c r="Q17" s="30" t="str">
        <f t="shared" si="3"/>
        <v>Alyssandra Aneeqa Asmorowati</v>
      </c>
      <c r="R17" s="30" t="str">
        <f t="shared" si="4"/>
        <v>7B</v>
      </c>
      <c r="S17" s="30">
        <f t="shared" si="5"/>
        <v>4</v>
      </c>
      <c r="T17" s="30" t="str">
        <f t="shared" si="6"/>
        <v>Rahasia di Pulau Kirrin</v>
      </c>
      <c r="U17" s="30">
        <f t="shared" si="7"/>
        <v>2</v>
      </c>
    </row>
    <row r="18" spans="2:21" ht="15" customHeight="1" thickBot="1" x14ac:dyDescent="0.3">
      <c r="B18" s="18">
        <v>44075.353773148148</v>
      </c>
      <c r="C18" s="19" t="s">
        <v>673</v>
      </c>
      <c r="D18" s="19" t="s">
        <v>12</v>
      </c>
      <c r="E18" s="20">
        <v>7</v>
      </c>
      <c r="F18" s="19" t="s">
        <v>674</v>
      </c>
      <c r="G18" s="20">
        <v>6</v>
      </c>
      <c r="H18" s="20">
        <v>11</v>
      </c>
      <c r="I18" s="20">
        <v>6</v>
      </c>
      <c r="K18" t="str">
        <f t="shared" si="0"/>
        <v>7B</v>
      </c>
      <c r="L18">
        <f t="shared" si="1"/>
        <v>7</v>
      </c>
      <c r="M18">
        <v>1</v>
      </c>
      <c r="P18" s="30">
        <f t="shared" si="2"/>
        <v>17</v>
      </c>
      <c r="Q18" s="30" t="str">
        <f t="shared" si="3"/>
        <v>Fiorenza Amararatna Agstyawardhana</v>
      </c>
      <c r="R18" s="30" t="str">
        <f t="shared" si="4"/>
        <v>7B</v>
      </c>
      <c r="S18" s="30">
        <f t="shared" si="5"/>
        <v>7</v>
      </c>
      <c r="T18" s="30" t="str">
        <f t="shared" si="6"/>
        <v>Hansel dan Gretel</v>
      </c>
      <c r="U18" s="30">
        <f t="shared" si="7"/>
        <v>6</v>
      </c>
    </row>
    <row r="19" spans="2:21" ht="15" customHeight="1" thickBot="1" x14ac:dyDescent="0.3">
      <c r="B19" s="18">
        <v>44075.348460648151</v>
      </c>
      <c r="C19" s="19" t="s">
        <v>543</v>
      </c>
      <c r="D19" s="19" t="s">
        <v>12</v>
      </c>
      <c r="E19" s="20">
        <v>10</v>
      </c>
      <c r="F19" s="19" t="s">
        <v>544</v>
      </c>
      <c r="G19" s="20">
        <v>29</v>
      </c>
      <c r="H19" s="20">
        <v>47</v>
      </c>
      <c r="I19" s="20">
        <v>18</v>
      </c>
      <c r="K19" t="str">
        <f t="shared" si="0"/>
        <v>7B</v>
      </c>
      <c r="L19">
        <f t="shared" si="1"/>
        <v>10</v>
      </c>
      <c r="M19">
        <v>1</v>
      </c>
      <c r="P19" s="30">
        <f t="shared" si="2"/>
        <v>18</v>
      </c>
      <c r="Q19" s="30" t="str">
        <f t="shared" si="3"/>
        <v>Ida Bagus Wiranatha Nararya Mahaputra</v>
      </c>
      <c r="R19" s="30" t="str">
        <f t="shared" si="4"/>
        <v>7B</v>
      </c>
      <c r="S19" s="30">
        <f t="shared" si="5"/>
        <v>10</v>
      </c>
      <c r="T19" s="30" t="str">
        <f t="shared" si="6"/>
        <v>Si Juki Petualangan Ke Korea</v>
      </c>
      <c r="U19" s="30">
        <f t="shared" si="7"/>
        <v>19</v>
      </c>
    </row>
    <row r="20" spans="2:21" ht="15" customHeight="1" thickBot="1" x14ac:dyDescent="0.3">
      <c r="B20" s="18">
        <v>44075.334537037037</v>
      </c>
      <c r="C20" s="19" t="s">
        <v>144</v>
      </c>
      <c r="D20" s="19" t="s">
        <v>12</v>
      </c>
      <c r="E20" s="20">
        <v>16</v>
      </c>
      <c r="F20" s="19" t="s">
        <v>145</v>
      </c>
      <c r="G20" s="20">
        <v>1</v>
      </c>
      <c r="H20" s="20">
        <v>12</v>
      </c>
      <c r="I20" s="22">
        <v>44166</v>
      </c>
      <c r="K20" t="str">
        <f t="shared" si="0"/>
        <v>7B</v>
      </c>
      <c r="L20">
        <f t="shared" si="1"/>
        <v>16</v>
      </c>
      <c r="M20">
        <v>1</v>
      </c>
      <c r="P20" s="30">
        <f t="shared" si="2"/>
        <v>19</v>
      </c>
      <c r="Q20" s="30" t="str">
        <f t="shared" si="3"/>
        <v>Lakeisha Adhistia Putri</v>
      </c>
      <c r="R20" s="30" t="str">
        <f t="shared" si="4"/>
        <v>7B</v>
      </c>
      <c r="S20" s="30">
        <f t="shared" si="5"/>
        <v>16</v>
      </c>
      <c r="T20" s="30" t="str">
        <f t="shared" si="6"/>
        <v>Keluarga Super Irit (2)</v>
      </c>
      <c r="U20" s="30">
        <f t="shared" si="7"/>
        <v>12</v>
      </c>
    </row>
    <row r="21" spans="2:21" ht="15" customHeight="1" thickBot="1" x14ac:dyDescent="0.3">
      <c r="B21" s="18">
        <v>44075.350335648145</v>
      </c>
      <c r="C21" s="19" t="s">
        <v>587</v>
      </c>
      <c r="D21" s="19" t="s">
        <v>12</v>
      </c>
      <c r="E21" s="20">
        <v>17</v>
      </c>
      <c r="F21" s="19" t="s">
        <v>588</v>
      </c>
      <c r="G21" s="19">
        <v>1</v>
      </c>
      <c r="H21" s="20">
        <v>30</v>
      </c>
      <c r="I21" s="20">
        <v>30</v>
      </c>
      <c r="K21" t="str">
        <f t="shared" si="0"/>
        <v>7B</v>
      </c>
      <c r="L21">
        <f t="shared" si="1"/>
        <v>17</v>
      </c>
      <c r="M21">
        <v>1</v>
      </c>
      <c r="P21" s="30">
        <f t="shared" si="2"/>
        <v>20</v>
      </c>
      <c r="Q21" s="30" t="str">
        <f t="shared" si="3"/>
        <v>Leandra aisha budiman</v>
      </c>
      <c r="R21" s="30" t="str">
        <f t="shared" si="4"/>
        <v>7B</v>
      </c>
      <c r="S21" s="30">
        <f t="shared" si="5"/>
        <v>17</v>
      </c>
      <c r="T21" s="30" t="str">
        <f t="shared" si="6"/>
        <v>Hai miiko vol.20</v>
      </c>
      <c r="U21" s="30">
        <f t="shared" si="7"/>
        <v>30</v>
      </c>
    </row>
    <row r="22" spans="2:21" ht="15" customHeight="1" thickBot="1" x14ac:dyDescent="0.3">
      <c r="B22" s="18">
        <v>44075.354386574072</v>
      </c>
      <c r="C22" s="19" t="s">
        <v>685</v>
      </c>
      <c r="D22" s="19" t="s">
        <v>12</v>
      </c>
      <c r="E22" s="20">
        <v>18</v>
      </c>
      <c r="F22" s="19" t="s">
        <v>686</v>
      </c>
      <c r="G22" s="20">
        <v>235</v>
      </c>
      <c r="H22" s="20">
        <v>256</v>
      </c>
      <c r="I22" s="20">
        <v>22</v>
      </c>
      <c r="K22" t="str">
        <f t="shared" si="0"/>
        <v>7B</v>
      </c>
      <c r="L22">
        <f t="shared" si="1"/>
        <v>18</v>
      </c>
      <c r="M22">
        <v>1</v>
      </c>
      <c r="P22" s="30">
        <f t="shared" si="2"/>
        <v>21</v>
      </c>
      <c r="Q22" s="30" t="str">
        <f t="shared" si="3"/>
        <v>Mochamad Mirza Ghulam Firdaus</v>
      </c>
      <c r="R22" s="30" t="str">
        <f t="shared" si="4"/>
        <v>7B</v>
      </c>
      <c r="S22" s="30">
        <f t="shared" si="5"/>
        <v>18</v>
      </c>
      <c r="T22" s="30" t="str">
        <f t="shared" si="6"/>
        <v>"Si Anak Pintar"</v>
      </c>
      <c r="U22" s="30">
        <f t="shared" si="7"/>
        <v>22</v>
      </c>
    </row>
    <row r="23" spans="2:21" ht="15" customHeight="1" thickBot="1" x14ac:dyDescent="0.3">
      <c r="B23" s="18">
        <v>44075.331400462965</v>
      </c>
      <c r="C23" s="19" t="s">
        <v>120</v>
      </c>
      <c r="D23" s="19" t="s">
        <v>12</v>
      </c>
      <c r="E23" s="20">
        <v>21</v>
      </c>
      <c r="F23" s="19" t="s">
        <v>121</v>
      </c>
      <c r="G23" s="19" t="s">
        <v>122</v>
      </c>
      <c r="H23" s="19" t="s">
        <v>123</v>
      </c>
      <c r="I23" s="20">
        <v>7</v>
      </c>
      <c r="K23" t="str">
        <f t="shared" si="0"/>
        <v>7B</v>
      </c>
      <c r="L23">
        <f t="shared" si="1"/>
        <v>21</v>
      </c>
      <c r="M23">
        <v>1</v>
      </c>
      <c r="P23" s="30">
        <f t="shared" si="2"/>
        <v>22</v>
      </c>
      <c r="Q23" s="30" t="str">
        <f t="shared" si="3"/>
        <v>Muhammad Rafly Gunawan</v>
      </c>
      <c r="R23" s="30" t="str">
        <f t="shared" si="4"/>
        <v>7B</v>
      </c>
      <c r="S23" s="30">
        <f t="shared" si="5"/>
        <v>21</v>
      </c>
      <c r="T23" s="30" t="str">
        <f t="shared" si="6"/>
        <v>Komikko</v>
      </c>
      <c r="U23" s="30" t="e">
        <f t="shared" si="7"/>
        <v>#VALUE!</v>
      </c>
    </row>
    <row r="24" spans="2:21" ht="15" customHeight="1" thickBot="1" x14ac:dyDescent="0.3">
      <c r="B24" s="18">
        <v>44075.351643518516</v>
      </c>
      <c r="C24" s="19" t="s">
        <v>621</v>
      </c>
      <c r="D24" s="19" t="s">
        <v>12</v>
      </c>
      <c r="E24" s="20">
        <v>24</v>
      </c>
      <c r="F24" s="19" t="s">
        <v>622</v>
      </c>
      <c r="G24" s="20">
        <v>1</v>
      </c>
      <c r="H24" s="20">
        <v>75</v>
      </c>
      <c r="I24" s="20">
        <v>75</v>
      </c>
      <c r="K24" t="str">
        <f t="shared" si="0"/>
        <v>7B</v>
      </c>
      <c r="L24">
        <f t="shared" si="1"/>
        <v>24</v>
      </c>
      <c r="M24">
        <v>1</v>
      </c>
      <c r="P24" s="30">
        <f t="shared" si="2"/>
        <v>23</v>
      </c>
      <c r="Q24" s="30" t="str">
        <f t="shared" si="3"/>
        <v>Nakeisha Adeira Maulana</v>
      </c>
      <c r="R24" s="30" t="str">
        <f t="shared" si="4"/>
        <v>7B</v>
      </c>
      <c r="S24" s="30">
        <f t="shared" si="5"/>
        <v>24</v>
      </c>
      <c r="T24" s="30" t="str">
        <f t="shared" si="6"/>
        <v>Bintang, tere liye</v>
      </c>
      <c r="U24" s="30">
        <f t="shared" si="7"/>
        <v>75</v>
      </c>
    </row>
    <row r="25" spans="2:21" ht="15" customHeight="1" thickBot="1" x14ac:dyDescent="0.3">
      <c r="B25" s="18">
        <v>44075.351990740739</v>
      </c>
      <c r="C25" s="19" t="s">
        <v>627</v>
      </c>
      <c r="D25" s="19" t="s">
        <v>12</v>
      </c>
      <c r="E25" s="20">
        <v>25</v>
      </c>
      <c r="F25" s="19" t="s">
        <v>628</v>
      </c>
      <c r="G25" s="20">
        <v>115</v>
      </c>
      <c r="H25" s="20">
        <v>120</v>
      </c>
      <c r="I25" s="20">
        <v>5</v>
      </c>
      <c r="K25" t="str">
        <f t="shared" si="0"/>
        <v>7B</v>
      </c>
      <c r="L25">
        <f t="shared" si="1"/>
        <v>25</v>
      </c>
      <c r="M25">
        <v>1</v>
      </c>
      <c r="P25" s="30">
        <f t="shared" si="2"/>
        <v>24</v>
      </c>
      <c r="Q25" s="30" t="str">
        <f t="shared" si="3"/>
        <v>Orient Niscalla WIyasa</v>
      </c>
      <c r="R25" s="30" t="str">
        <f t="shared" si="4"/>
        <v>7B</v>
      </c>
      <c r="S25" s="30">
        <f t="shared" si="5"/>
        <v>25</v>
      </c>
      <c r="T25" s="30" t="str">
        <f t="shared" si="6"/>
        <v>Trio Detektif</v>
      </c>
      <c r="U25" s="30">
        <f t="shared" si="7"/>
        <v>6</v>
      </c>
    </row>
    <row r="26" spans="2:21" ht="15" customHeight="1" thickBot="1" x14ac:dyDescent="0.3">
      <c r="B26" s="18">
        <v>44075.350416666668</v>
      </c>
      <c r="C26" s="19" t="s">
        <v>591</v>
      </c>
      <c r="D26" s="19" t="s">
        <v>12</v>
      </c>
      <c r="E26" s="20">
        <v>26</v>
      </c>
      <c r="F26" s="19" t="s">
        <v>592</v>
      </c>
      <c r="G26" s="20">
        <v>150</v>
      </c>
      <c r="H26" s="20">
        <v>160</v>
      </c>
      <c r="I26" s="19" t="s">
        <v>246</v>
      </c>
      <c r="K26" t="str">
        <f t="shared" si="0"/>
        <v>7B</v>
      </c>
      <c r="L26">
        <f t="shared" si="1"/>
        <v>26</v>
      </c>
      <c r="M26">
        <v>1</v>
      </c>
      <c r="P26" s="30">
        <f t="shared" si="2"/>
        <v>25</v>
      </c>
      <c r="Q26" s="30" t="str">
        <f t="shared" si="3"/>
        <v>Refarla Svenska Ash-Shofa</v>
      </c>
      <c r="R26" s="30" t="str">
        <f t="shared" si="4"/>
        <v>7B</v>
      </c>
      <c r="S26" s="30">
        <f t="shared" si="5"/>
        <v>26</v>
      </c>
      <c r="T26" s="30" t="str">
        <f t="shared" si="6"/>
        <v>Diary Of Wipy Kid</v>
      </c>
      <c r="U26" s="30">
        <f t="shared" si="7"/>
        <v>11</v>
      </c>
    </row>
    <row r="27" spans="2:21" ht="15" customHeight="1" thickBot="1" x14ac:dyDescent="0.3">
      <c r="B27" s="18">
        <v>44075.337939814817</v>
      </c>
      <c r="C27" s="19" t="s">
        <v>267</v>
      </c>
      <c r="D27" s="19" t="s">
        <v>12</v>
      </c>
      <c r="E27" s="20">
        <v>28</v>
      </c>
      <c r="F27" s="19" t="s">
        <v>268</v>
      </c>
      <c r="G27" s="20">
        <v>3</v>
      </c>
      <c r="H27" s="20">
        <v>15</v>
      </c>
      <c r="I27" s="20">
        <v>18</v>
      </c>
      <c r="K27" t="str">
        <f t="shared" si="0"/>
        <v>7B</v>
      </c>
      <c r="L27">
        <f t="shared" si="1"/>
        <v>28</v>
      </c>
      <c r="M27">
        <v>1</v>
      </c>
      <c r="P27" s="30">
        <f t="shared" si="2"/>
        <v>26</v>
      </c>
      <c r="Q27" s="30" t="str">
        <f t="shared" si="3"/>
        <v>Tivanny Agnesya Martana</v>
      </c>
      <c r="R27" s="30" t="str">
        <f t="shared" si="4"/>
        <v>7B</v>
      </c>
      <c r="S27" s="30">
        <f t="shared" si="5"/>
        <v>28</v>
      </c>
      <c r="T27" s="30" t="str">
        <f t="shared" si="6"/>
        <v>Bulan dan Bintang</v>
      </c>
      <c r="U27" s="30">
        <f t="shared" si="7"/>
        <v>13</v>
      </c>
    </row>
    <row r="28" spans="2:21" ht="15" customHeight="1" thickBot="1" x14ac:dyDescent="0.3">
      <c r="B28" s="18">
        <v>44075.336608796293</v>
      </c>
      <c r="C28" s="19" t="s">
        <v>214</v>
      </c>
      <c r="D28" s="19" t="s">
        <v>48</v>
      </c>
      <c r="E28" s="20">
        <v>3</v>
      </c>
      <c r="F28" s="19" t="s">
        <v>215</v>
      </c>
      <c r="G28" s="20">
        <v>81</v>
      </c>
      <c r="H28" s="20">
        <v>120</v>
      </c>
      <c r="I28" s="20">
        <v>40</v>
      </c>
      <c r="K28" t="str">
        <f t="shared" si="0"/>
        <v>7Bil-1</v>
      </c>
      <c r="L28">
        <f t="shared" si="1"/>
        <v>3</v>
      </c>
      <c r="M28">
        <v>1</v>
      </c>
      <c r="P28" s="30">
        <f t="shared" si="2"/>
        <v>27</v>
      </c>
      <c r="Q28" s="30" t="str">
        <f t="shared" si="3"/>
        <v>Aksa Rachman</v>
      </c>
      <c r="R28" s="30" t="str">
        <f t="shared" si="4"/>
        <v>7Bil-1</v>
      </c>
      <c r="S28" s="30">
        <f t="shared" si="5"/>
        <v>3</v>
      </c>
      <c r="T28" s="30" t="str">
        <f t="shared" si="6"/>
        <v>Secret Seven buku 1</v>
      </c>
      <c r="U28" s="30">
        <f t="shared" si="7"/>
        <v>40</v>
      </c>
    </row>
    <row r="29" spans="2:21" ht="15" customHeight="1" thickBot="1" x14ac:dyDescent="0.3">
      <c r="B29" s="18">
        <v>44075.3434375</v>
      </c>
      <c r="C29" s="19" t="s">
        <v>431</v>
      </c>
      <c r="D29" s="19" t="s">
        <v>48</v>
      </c>
      <c r="E29" s="20">
        <v>4</v>
      </c>
      <c r="F29" s="19" t="s">
        <v>432</v>
      </c>
      <c r="G29" s="20">
        <v>230</v>
      </c>
      <c r="H29" s="20">
        <v>248</v>
      </c>
      <c r="I29" s="20">
        <v>19</v>
      </c>
      <c r="K29" t="str">
        <f t="shared" si="0"/>
        <v>7Bil-1</v>
      </c>
      <c r="L29">
        <f t="shared" si="1"/>
        <v>4</v>
      </c>
      <c r="M29">
        <v>1</v>
      </c>
      <c r="P29" s="30">
        <f t="shared" si="2"/>
        <v>28</v>
      </c>
      <c r="Q29" s="30" t="str">
        <f t="shared" si="3"/>
        <v>Alivia Khaira Umma</v>
      </c>
      <c r="R29" s="30" t="str">
        <f t="shared" si="4"/>
        <v>7Bil-1</v>
      </c>
      <c r="S29" s="30">
        <f t="shared" si="5"/>
        <v>4</v>
      </c>
      <c r="T29" s="30" t="str">
        <f t="shared" si="6"/>
        <v>Bulan, Tere Liye</v>
      </c>
      <c r="U29" s="30">
        <f t="shared" si="7"/>
        <v>19</v>
      </c>
    </row>
    <row r="30" spans="2:21" ht="15" customHeight="1" thickBot="1" x14ac:dyDescent="0.3">
      <c r="B30" s="18">
        <v>44075.336851851855</v>
      </c>
      <c r="C30" s="19" t="s">
        <v>220</v>
      </c>
      <c r="D30" s="19" t="s">
        <v>48</v>
      </c>
      <c r="E30" s="20">
        <v>5</v>
      </c>
      <c r="F30" s="19" t="s">
        <v>221</v>
      </c>
      <c r="G30" s="20">
        <v>234</v>
      </c>
      <c r="H30" s="20">
        <v>237</v>
      </c>
      <c r="I30" s="20">
        <v>4</v>
      </c>
      <c r="K30" t="str">
        <f t="shared" si="0"/>
        <v>7Bil-1</v>
      </c>
      <c r="L30">
        <f t="shared" si="1"/>
        <v>5</v>
      </c>
      <c r="M30">
        <v>1</v>
      </c>
      <c r="P30" s="30">
        <f t="shared" si="2"/>
        <v>29</v>
      </c>
      <c r="Q30" s="30" t="str">
        <f t="shared" si="3"/>
        <v>Anadhya Khayyira P.Y</v>
      </c>
      <c r="R30" s="30" t="str">
        <f t="shared" si="4"/>
        <v>7Bil-1</v>
      </c>
      <c r="S30" s="30">
        <f t="shared" si="5"/>
        <v>5</v>
      </c>
      <c r="T30" s="30" t="str">
        <f t="shared" si="6"/>
        <v>The Magic of Thinking Big</v>
      </c>
      <c r="U30" s="30">
        <f t="shared" si="7"/>
        <v>4</v>
      </c>
    </row>
    <row r="31" spans="2:21" ht="15" customHeight="1" thickBot="1" x14ac:dyDescent="0.3">
      <c r="B31" s="18">
        <v>44075.292905092596</v>
      </c>
      <c r="C31" s="19" t="s">
        <v>47</v>
      </c>
      <c r="D31" s="19" t="s">
        <v>48</v>
      </c>
      <c r="E31" s="20">
        <v>7</v>
      </c>
      <c r="F31" s="19" t="s">
        <v>49</v>
      </c>
      <c r="G31" s="20">
        <v>227</v>
      </c>
      <c r="H31" s="20">
        <v>230</v>
      </c>
      <c r="I31" s="20">
        <v>3</v>
      </c>
      <c r="K31" t="str">
        <f t="shared" si="0"/>
        <v>7Bil-1</v>
      </c>
      <c r="L31">
        <f t="shared" si="1"/>
        <v>7</v>
      </c>
      <c r="M31">
        <v>1</v>
      </c>
      <c r="P31" s="30">
        <f t="shared" si="2"/>
        <v>30</v>
      </c>
      <c r="Q31" s="30" t="str">
        <f t="shared" si="3"/>
        <v>Caesar Valent Alvry</v>
      </c>
      <c r="R31" s="30" t="str">
        <f t="shared" si="4"/>
        <v>7Bil-1</v>
      </c>
      <c r="S31" s="30">
        <f t="shared" si="5"/>
        <v>7</v>
      </c>
      <c r="T31" s="30" t="str">
        <f t="shared" si="6"/>
        <v>Kisah Seru 25 Nabi &amp; Rasul</v>
      </c>
      <c r="U31" s="30">
        <f t="shared" si="7"/>
        <v>4</v>
      </c>
    </row>
    <row r="32" spans="2:21" ht="15" customHeight="1" thickBot="1" x14ac:dyDescent="0.3">
      <c r="B32" s="18">
        <v>44075.309618055559</v>
      </c>
      <c r="C32" s="19" t="s">
        <v>57</v>
      </c>
      <c r="D32" s="19" t="s">
        <v>48</v>
      </c>
      <c r="E32" s="20">
        <v>8</v>
      </c>
      <c r="F32" s="19" t="s">
        <v>58</v>
      </c>
      <c r="G32" s="19" t="s">
        <v>59</v>
      </c>
      <c r="H32" s="19" t="s">
        <v>60</v>
      </c>
      <c r="I32" s="19" t="s">
        <v>61</v>
      </c>
      <c r="K32" t="str">
        <f t="shared" si="0"/>
        <v>7Bil-1</v>
      </c>
      <c r="L32">
        <f t="shared" si="1"/>
        <v>8</v>
      </c>
      <c r="M32">
        <v>1</v>
      </c>
      <c r="P32" s="30">
        <f t="shared" si="2"/>
        <v>31</v>
      </c>
      <c r="Q32" s="30" t="str">
        <f t="shared" si="3"/>
        <v>Dimas Raditya Kusuma Putra</v>
      </c>
      <c r="R32" s="30" t="str">
        <f t="shared" si="4"/>
        <v>7Bil-1</v>
      </c>
      <c r="S32" s="30">
        <f t="shared" si="5"/>
        <v>8</v>
      </c>
      <c r="T32" s="30" t="str">
        <f t="shared" si="6"/>
        <v>Childcraft The Universe</v>
      </c>
      <c r="U32" s="30" t="e">
        <f t="shared" si="7"/>
        <v>#VALUE!</v>
      </c>
    </row>
    <row r="33" spans="2:21" ht="15" customHeight="1" thickBot="1" x14ac:dyDescent="0.3">
      <c r="B33" s="18">
        <v>44075.324965277781</v>
      </c>
      <c r="C33" s="19" t="s">
        <v>90</v>
      </c>
      <c r="D33" s="19" t="s">
        <v>48</v>
      </c>
      <c r="E33" s="20">
        <v>11</v>
      </c>
      <c r="F33" s="19" t="s">
        <v>91</v>
      </c>
      <c r="G33" s="20">
        <v>2</v>
      </c>
      <c r="H33" s="20">
        <v>15</v>
      </c>
      <c r="I33" s="20">
        <v>13</v>
      </c>
      <c r="K33" t="str">
        <f t="shared" si="0"/>
        <v>7Bil-1</v>
      </c>
      <c r="L33">
        <f t="shared" si="1"/>
        <v>11</v>
      </c>
      <c r="M33">
        <v>1</v>
      </c>
      <c r="P33" s="30">
        <f t="shared" si="2"/>
        <v>32</v>
      </c>
      <c r="Q33" s="30" t="str">
        <f t="shared" si="3"/>
        <v>Jinan Fauzeya Rayandhi</v>
      </c>
      <c r="R33" s="30" t="str">
        <f t="shared" si="4"/>
        <v>7Bil-1</v>
      </c>
      <c r="S33" s="30">
        <f t="shared" si="5"/>
        <v>11</v>
      </c>
      <c r="T33" s="30" t="str">
        <f t="shared" si="6"/>
        <v>Cerita dari Desa Kurcaci</v>
      </c>
      <c r="U33" s="30">
        <f t="shared" si="7"/>
        <v>14</v>
      </c>
    </row>
    <row r="34" spans="2:21" ht="15" customHeight="1" thickBot="1" x14ac:dyDescent="0.3">
      <c r="B34" s="18">
        <v>44075.314409722225</v>
      </c>
      <c r="C34" s="19" t="s">
        <v>62</v>
      </c>
      <c r="D34" s="19" t="s">
        <v>48</v>
      </c>
      <c r="E34" s="20">
        <v>13</v>
      </c>
      <c r="F34" s="19" t="s">
        <v>63</v>
      </c>
      <c r="G34" s="20">
        <v>16</v>
      </c>
      <c r="H34" s="20">
        <v>25</v>
      </c>
      <c r="I34" s="20">
        <v>9</v>
      </c>
      <c r="K34" t="str">
        <f t="shared" si="0"/>
        <v>7Bil-1</v>
      </c>
      <c r="L34">
        <f t="shared" si="1"/>
        <v>13</v>
      </c>
      <c r="M34">
        <v>1</v>
      </c>
      <c r="P34" s="30">
        <f t="shared" si="2"/>
        <v>33</v>
      </c>
      <c r="Q34" s="30" t="str">
        <f t="shared" si="3"/>
        <v>Kenza Ardraputra Rezyarifin</v>
      </c>
      <c r="R34" s="30" t="str">
        <f t="shared" si="4"/>
        <v>7Bil-1</v>
      </c>
      <c r="S34" s="30">
        <f t="shared" si="5"/>
        <v>13</v>
      </c>
      <c r="T34" s="30" t="str">
        <f t="shared" si="6"/>
        <v>Teknologi</v>
      </c>
      <c r="U34" s="30">
        <f t="shared" si="7"/>
        <v>10</v>
      </c>
    </row>
    <row r="35" spans="2:21" ht="15" customHeight="1" thickBot="1" x14ac:dyDescent="0.3">
      <c r="B35" s="18">
        <v>44075.335717592592</v>
      </c>
      <c r="C35" s="19" t="s">
        <v>185</v>
      </c>
      <c r="D35" s="19" t="s">
        <v>48</v>
      </c>
      <c r="E35" s="20">
        <v>14</v>
      </c>
      <c r="F35" s="19" t="s">
        <v>186</v>
      </c>
      <c r="G35" s="20">
        <v>1</v>
      </c>
      <c r="H35" s="20">
        <v>159</v>
      </c>
      <c r="I35" s="20">
        <v>159</v>
      </c>
      <c r="K35" t="str">
        <f t="shared" si="0"/>
        <v>7Bil-1</v>
      </c>
      <c r="L35">
        <f t="shared" si="1"/>
        <v>14</v>
      </c>
      <c r="M35">
        <v>1</v>
      </c>
      <c r="P35" s="30">
        <f t="shared" si="2"/>
        <v>34</v>
      </c>
      <c r="Q35" s="30" t="str">
        <f t="shared" si="3"/>
        <v>Mumtaz Aqila Razak</v>
      </c>
      <c r="R35" s="30" t="str">
        <f t="shared" si="4"/>
        <v>7Bil-1</v>
      </c>
      <c r="S35" s="30">
        <f t="shared" si="5"/>
        <v>14</v>
      </c>
      <c r="T35" s="30" t="str">
        <f t="shared" si="6"/>
        <v>Why transportation</v>
      </c>
      <c r="U35" s="30">
        <f t="shared" si="7"/>
        <v>159</v>
      </c>
    </row>
    <row r="36" spans="2:21" ht="15" customHeight="1" thickBot="1" x14ac:dyDescent="0.3">
      <c r="B36" s="18">
        <v>44075.344189814816</v>
      </c>
      <c r="C36" s="19" t="s">
        <v>450</v>
      </c>
      <c r="D36" s="19" t="s">
        <v>48</v>
      </c>
      <c r="E36" s="20">
        <v>15</v>
      </c>
      <c r="F36" s="19" t="s">
        <v>451</v>
      </c>
      <c r="G36" s="20">
        <v>147</v>
      </c>
      <c r="H36" s="20">
        <v>166</v>
      </c>
      <c r="I36" s="20">
        <v>20</v>
      </c>
      <c r="K36" t="str">
        <f t="shared" si="0"/>
        <v>7Bil-1</v>
      </c>
      <c r="L36">
        <f t="shared" si="1"/>
        <v>15</v>
      </c>
      <c r="M36">
        <v>1</v>
      </c>
      <c r="P36" s="30">
        <f t="shared" si="2"/>
        <v>35</v>
      </c>
      <c r="Q36" s="30" t="str">
        <f t="shared" si="3"/>
        <v>Nafisa Zeta Oktavian</v>
      </c>
      <c r="R36" s="30" t="str">
        <f t="shared" si="4"/>
        <v>7Bil-1</v>
      </c>
      <c r="S36" s="30">
        <f t="shared" si="5"/>
        <v>15</v>
      </c>
      <c r="T36" s="30" t="str">
        <f t="shared" si="6"/>
        <v>Moon</v>
      </c>
      <c r="U36" s="30">
        <f t="shared" si="7"/>
        <v>20</v>
      </c>
    </row>
    <row r="37" spans="2:21" ht="15" customHeight="1" thickBot="1" x14ac:dyDescent="0.3">
      <c r="B37" s="18">
        <v>44075.350555555553</v>
      </c>
      <c r="C37" s="19" t="s">
        <v>601</v>
      </c>
      <c r="D37" s="19" t="s">
        <v>48</v>
      </c>
      <c r="E37" s="20">
        <v>17</v>
      </c>
      <c r="F37" s="19" t="s">
        <v>602</v>
      </c>
      <c r="G37" s="20">
        <v>1</v>
      </c>
      <c r="H37" s="20">
        <v>89</v>
      </c>
      <c r="I37" s="20">
        <v>3</v>
      </c>
      <c r="K37" t="str">
        <f t="shared" si="0"/>
        <v>7Bil-1</v>
      </c>
      <c r="L37">
        <f t="shared" si="1"/>
        <v>17</v>
      </c>
      <c r="M37">
        <v>1</v>
      </c>
      <c r="P37" s="30">
        <f t="shared" si="2"/>
        <v>36</v>
      </c>
      <c r="Q37" s="30" t="str">
        <f t="shared" si="3"/>
        <v>Rahesha Alka Devata</v>
      </c>
      <c r="R37" s="30" t="str">
        <f t="shared" si="4"/>
        <v>7Bil-1</v>
      </c>
      <c r="S37" s="30">
        <f t="shared" si="5"/>
        <v>17</v>
      </c>
      <c r="T37" s="30" t="str">
        <f t="shared" si="6"/>
        <v>Theodd1sout the sequel</v>
      </c>
      <c r="U37" s="30">
        <f t="shared" si="7"/>
        <v>89</v>
      </c>
    </row>
    <row r="38" spans="2:21" ht="15" customHeight="1" thickBot="1" x14ac:dyDescent="0.3">
      <c r="B38" s="18">
        <v>44075.343344907407</v>
      </c>
      <c r="C38" s="19" t="s">
        <v>430</v>
      </c>
      <c r="D38" s="19" t="s">
        <v>48</v>
      </c>
      <c r="E38" s="20">
        <v>20</v>
      </c>
      <c r="F38" s="19" t="s">
        <v>237</v>
      </c>
      <c r="G38" s="20">
        <v>54</v>
      </c>
      <c r="H38" s="20">
        <v>57</v>
      </c>
      <c r="I38" s="20">
        <v>4</v>
      </c>
      <c r="K38" t="str">
        <f t="shared" si="0"/>
        <v>7Bil-1</v>
      </c>
      <c r="L38">
        <f t="shared" si="1"/>
        <v>20</v>
      </c>
      <c r="M38">
        <v>1</v>
      </c>
      <c r="P38" s="30">
        <f t="shared" si="2"/>
        <v>37</v>
      </c>
      <c r="Q38" s="30" t="str">
        <f t="shared" si="3"/>
        <v>Ranu Phalasa</v>
      </c>
      <c r="R38" s="30" t="str">
        <f t="shared" si="4"/>
        <v>7Bil-1</v>
      </c>
      <c r="S38" s="30">
        <f t="shared" si="5"/>
        <v>20</v>
      </c>
      <c r="T38" s="30" t="str">
        <f t="shared" si="6"/>
        <v>Bumi</v>
      </c>
      <c r="U38" s="30">
        <f t="shared" si="7"/>
        <v>4</v>
      </c>
    </row>
    <row r="39" spans="2:21" ht="15" customHeight="1" thickBot="1" x14ac:dyDescent="0.3">
      <c r="B39" s="18">
        <v>44075.352662037039</v>
      </c>
      <c r="C39" s="19" t="s">
        <v>638</v>
      </c>
      <c r="D39" s="19" t="s">
        <v>48</v>
      </c>
      <c r="E39" s="20">
        <v>21</v>
      </c>
      <c r="F39" s="19" t="s">
        <v>639</v>
      </c>
      <c r="G39" s="20">
        <v>255</v>
      </c>
      <c r="H39" s="20">
        <v>261</v>
      </c>
      <c r="I39" s="20">
        <v>5</v>
      </c>
      <c r="K39" t="str">
        <f t="shared" si="0"/>
        <v>7Bil-1</v>
      </c>
      <c r="L39">
        <f t="shared" si="1"/>
        <v>21</v>
      </c>
      <c r="M39">
        <v>1</v>
      </c>
      <c r="P39" s="30">
        <f t="shared" si="2"/>
        <v>38</v>
      </c>
      <c r="Q39" s="30" t="str">
        <f t="shared" si="3"/>
        <v>Rizqidia Nurzahira Ramadhani</v>
      </c>
      <c r="R39" s="30" t="str">
        <f t="shared" si="4"/>
        <v>7Bil-1</v>
      </c>
      <c r="S39" s="30">
        <f t="shared" si="5"/>
        <v>21</v>
      </c>
      <c r="T39" s="30" t="str">
        <f t="shared" si="6"/>
        <v>Harry Potter and the Chamber of Secrets</v>
      </c>
      <c r="U39" s="30">
        <f t="shared" si="7"/>
        <v>7</v>
      </c>
    </row>
    <row r="40" spans="2:21" ht="15" customHeight="1" thickBot="1" x14ac:dyDescent="0.3">
      <c r="B40" s="18">
        <v>44075.338252314818</v>
      </c>
      <c r="C40" s="19" t="s">
        <v>284</v>
      </c>
      <c r="D40" s="19" t="s">
        <v>48</v>
      </c>
      <c r="E40" s="20">
        <v>23</v>
      </c>
      <c r="F40" s="19" t="s">
        <v>285</v>
      </c>
      <c r="G40" s="20">
        <v>1</v>
      </c>
      <c r="H40" s="20">
        <v>30</v>
      </c>
      <c r="I40" s="20">
        <v>30</v>
      </c>
      <c r="K40" t="str">
        <f t="shared" si="0"/>
        <v>7Bil-1</v>
      </c>
      <c r="L40">
        <f t="shared" si="1"/>
        <v>23</v>
      </c>
      <c r="M40">
        <v>1</v>
      </c>
      <c r="P40" s="30">
        <f t="shared" si="2"/>
        <v>39</v>
      </c>
      <c r="Q40" s="30" t="str">
        <f t="shared" si="3"/>
        <v>Tristan Adia Kaory</v>
      </c>
      <c r="R40" s="30" t="str">
        <f t="shared" si="4"/>
        <v>7Bil-1</v>
      </c>
      <c r="S40" s="30">
        <f t="shared" si="5"/>
        <v>23</v>
      </c>
      <c r="T40" s="30" t="str">
        <f t="shared" si="6"/>
        <v>1001 Stories</v>
      </c>
      <c r="U40" s="30">
        <f t="shared" si="7"/>
        <v>30</v>
      </c>
    </row>
    <row r="41" spans="2:21" ht="15" customHeight="1" thickBot="1" x14ac:dyDescent="0.3">
      <c r="B41" s="18">
        <v>44075.345219907409</v>
      </c>
      <c r="C41" s="19" t="s">
        <v>477</v>
      </c>
      <c r="D41" s="19" t="s">
        <v>48</v>
      </c>
      <c r="E41" s="20">
        <v>24</v>
      </c>
      <c r="F41" s="19" t="s">
        <v>478</v>
      </c>
      <c r="G41" s="20">
        <v>195</v>
      </c>
      <c r="H41" s="20">
        <v>224</v>
      </c>
      <c r="I41" s="20">
        <v>29</v>
      </c>
      <c r="K41" t="str">
        <f t="shared" si="0"/>
        <v>7Bil-1</v>
      </c>
      <c r="L41">
        <f t="shared" si="1"/>
        <v>24</v>
      </c>
      <c r="M41">
        <v>1</v>
      </c>
      <c r="P41" s="30">
        <f t="shared" si="2"/>
        <v>40</v>
      </c>
      <c r="Q41" s="30" t="str">
        <f t="shared" si="3"/>
        <v>Zaky Alman Taqillah</v>
      </c>
      <c r="R41" s="30" t="str">
        <f t="shared" si="4"/>
        <v>7Bil-1</v>
      </c>
      <c r="S41" s="30">
        <f t="shared" si="5"/>
        <v>24</v>
      </c>
      <c r="T41" s="30" t="str">
        <f t="shared" si="6"/>
        <v>Si Anak Badai</v>
      </c>
      <c r="U41" s="30">
        <f t="shared" si="7"/>
        <v>30</v>
      </c>
    </row>
    <row r="42" spans="2:21" ht="15" customHeight="1" thickBot="1" x14ac:dyDescent="0.3">
      <c r="B42" s="18">
        <v>44075.353541666664</v>
      </c>
      <c r="C42" s="19" t="s">
        <v>659</v>
      </c>
      <c r="D42" s="19" t="s">
        <v>296</v>
      </c>
      <c r="E42" s="20">
        <v>2</v>
      </c>
      <c r="F42" s="19" t="s">
        <v>660</v>
      </c>
      <c r="G42" s="20">
        <v>69</v>
      </c>
      <c r="H42" s="20">
        <v>135</v>
      </c>
      <c r="I42" s="20">
        <v>66</v>
      </c>
      <c r="K42" t="str">
        <f t="shared" si="0"/>
        <v>7Bil-2</v>
      </c>
      <c r="L42">
        <f t="shared" si="1"/>
        <v>2</v>
      </c>
      <c r="M42">
        <v>1</v>
      </c>
      <c r="P42" s="30">
        <f t="shared" si="2"/>
        <v>41</v>
      </c>
      <c r="Q42" s="30" t="str">
        <f t="shared" si="3"/>
        <v>Almer Phalevi Firdaus</v>
      </c>
      <c r="R42" s="30" t="str">
        <f t="shared" si="4"/>
        <v>7Bil-2</v>
      </c>
      <c r="S42" s="30">
        <f t="shared" si="5"/>
        <v>2</v>
      </c>
      <c r="T42" s="30" t="str">
        <f t="shared" si="6"/>
        <v>Peradaban Jilid 1</v>
      </c>
      <c r="U42" s="30">
        <f t="shared" si="7"/>
        <v>67</v>
      </c>
    </row>
    <row r="43" spans="2:21" ht="15" customHeight="1" thickBot="1" x14ac:dyDescent="0.3">
      <c r="B43" s="18">
        <v>44075.345023148147</v>
      </c>
      <c r="C43" s="19" t="s">
        <v>467</v>
      </c>
      <c r="D43" s="19" t="s">
        <v>296</v>
      </c>
      <c r="E43" s="20">
        <v>3</v>
      </c>
      <c r="F43" s="19" t="s">
        <v>468</v>
      </c>
      <c r="G43" s="20">
        <v>1</v>
      </c>
      <c r="H43" s="20">
        <v>20</v>
      </c>
      <c r="I43" s="20">
        <v>20</v>
      </c>
      <c r="K43" t="str">
        <f t="shared" si="0"/>
        <v>7Bil-2</v>
      </c>
      <c r="L43">
        <f t="shared" si="1"/>
        <v>3</v>
      </c>
      <c r="M43">
        <v>1</v>
      </c>
      <c r="P43" s="30">
        <f t="shared" si="2"/>
        <v>42</v>
      </c>
      <c r="Q43" s="30" t="str">
        <f t="shared" si="3"/>
        <v>Altair Athar Maulana Roesli</v>
      </c>
      <c r="R43" s="30" t="str">
        <f t="shared" si="4"/>
        <v>7Bil-2</v>
      </c>
      <c r="S43" s="30">
        <f t="shared" si="5"/>
        <v>3</v>
      </c>
      <c r="T43" s="30" t="str">
        <f t="shared" si="6"/>
        <v>Tintin, Penerbangan 714 ke Sydney</v>
      </c>
      <c r="U43" s="30">
        <f t="shared" si="7"/>
        <v>20</v>
      </c>
    </row>
    <row r="44" spans="2:21" ht="15" customHeight="1" thickBot="1" x14ac:dyDescent="0.3">
      <c r="B44" s="18">
        <v>44075.350162037037</v>
      </c>
      <c r="C44" s="19" t="s">
        <v>581</v>
      </c>
      <c r="D44" s="19" t="s">
        <v>296</v>
      </c>
      <c r="E44" s="20">
        <v>6</v>
      </c>
      <c r="F44" s="19" t="s">
        <v>582</v>
      </c>
      <c r="G44" s="20">
        <v>2</v>
      </c>
      <c r="H44" s="20">
        <v>12</v>
      </c>
      <c r="I44" s="20">
        <v>10</v>
      </c>
      <c r="K44" t="str">
        <f t="shared" si="0"/>
        <v>7Bil-2</v>
      </c>
      <c r="L44">
        <f t="shared" si="1"/>
        <v>6</v>
      </c>
      <c r="M44">
        <v>1</v>
      </c>
      <c r="P44" s="30">
        <f t="shared" si="2"/>
        <v>43</v>
      </c>
      <c r="Q44" s="30" t="str">
        <f t="shared" si="3"/>
        <v>Arga Bramantyo Anggoro</v>
      </c>
      <c r="R44" s="30" t="str">
        <f t="shared" si="4"/>
        <v>7Bil-2</v>
      </c>
      <c r="S44" s="30">
        <f t="shared" si="5"/>
        <v>6</v>
      </c>
      <c r="T44" s="30" t="str">
        <f t="shared" si="6"/>
        <v>Marco Polo</v>
      </c>
      <c r="U44" s="30">
        <f t="shared" si="7"/>
        <v>11</v>
      </c>
    </row>
    <row r="45" spans="2:21" ht="15" customHeight="1" thickBot="1" x14ac:dyDescent="0.3">
      <c r="B45" s="18">
        <v>44075.350381944445</v>
      </c>
      <c r="C45" s="19" t="s">
        <v>589</v>
      </c>
      <c r="D45" s="19" t="s">
        <v>296</v>
      </c>
      <c r="E45" s="20">
        <v>10</v>
      </c>
      <c r="F45" s="19" t="s">
        <v>590</v>
      </c>
      <c r="G45" s="20">
        <v>40</v>
      </c>
      <c r="H45" s="20">
        <v>68</v>
      </c>
      <c r="I45" s="20">
        <v>28</v>
      </c>
      <c r="K45" t="str">
        <f t="shared" si="0"/>
        <v>7Bil-2</v>
      </c>
      <c r="L45">
        <f t="shared" si="1"/>
        <v>10</v>
      </c>
      <c r="M45">
        <v>1</v>
      </c>
      <c r="P45" s="30">
        <f t="shared" si="2"/>
        <v>44</v>
      </c>
      <c r="Q45" s="30" t="str">
        <f t="shared" si="3"/>
        <v>Charissa Chelsky Candradewa</v>
      </c>
      <c r="R45" s="30" t="str">
        <f t="shared" si="4"/>
        <v>7Bil-2</v>
      </c>
      <c r="S45" s="30">
        <f t="shared" si="5"/>
        <v>10</v>
      </c>
      <c r="T45" s="30" t="str">
        <f t="shared" si="6"/>
        <v>Tumubuhan dan Hewan Beracun Langka</v>
      </c>
      <c r="U45" s="30">
        <f t="shared" si="7"/>
        <v>29</v>
      </c>
    </row>
    <row r="46" spans="2:21" ht="15" customHeight="1" thickBot="1" x14ac:dyDescent="0.3">
      <c r="B46" s="18">
        <v>44075.353784722225</v>
      </c>
      <c r="C46" s="19" t="s">
        <v>675</v>
      </c>
      <c r="D46" s="19" t="s">
        <v>296</v>
      </c>
      <c r="E46" s="20">
        <v>12</v>
      </c>
      <c r="F46" s="19" t="s">
        <v>676</v>
      </c>
      <c r="G46" s="20">
        <v>1</v>
      </c>
      <c r="H46" s="20">
        <v>21</v>
      </c>
      <c r="I46" s="20">
        <v>21</v>
      </c>
      <c r="K46" t="str">
        <f t="shared" si="0"/>
        <v>7Bil-2</v>
      </c>
      <c r="L46">
        <f t="shared" si="1"/>
        <v>12</v>
      </c>
      <c r="M46">
        <v>1</v>
      </c>
      <c r="P46" s="30">
        <f t="shared" si="2"/>
        <v>45</v>
      </c>
      <c r="Q46" s="30" t="str">
        <f t="shared" si="3"/>
        <v>Halzahra Arkenzie Malik</v>
      </c>
      <c r="R46" s="30" t="str">
        <f t="shared" si="4"/>
        <v>7Bil-2</v>
      </c>
      <c r="S46" s="30">
        <f t="shared" si="5"/>
        <v>12</v>
      </c>
      <c r="T46" s="30" t="str">
        <f t="shared" si="6"/>
        <v>The Baby Sitters Club</v>
      </c>
      <c r="U46" s="30">
        <f t="shared" si="7"/>
        <v>21</v>
      </c>
    </row>
    <row r="47" spans="2:21" ht="15" customHeight="1" thickBot="1" x14ac:dyDescent="0.3">
      <c r="B47" s="18">
        <v>44075.355081018519</v>
      </c>
      <c r="C47" s="19" t="s">
        <v>692</v>
      </c>
      <c r="D47" s="19" t="s">
        <v>296</v>
      </c>
      <c r="E47" s="20">
        <v>15</v>
      </c>
      <c r="F47" s="19" t="s">
        <v>693</v>
      </c>
      <c r="G47" s="20">
        <v>50</v>
      </c>
      <c r="H47" s="20">
        <v>53</v>
      </c>
      <c r="I47" s="20">
        <v>3</v>
      </c>
      <c r="K47" t="str">
        <f t="shared" si="0"/>
        <v>7Bil-2</v>
      </c>
      <c r="L47">
        <f t="shared" si="1"/>
        <v>15</v>
      </c>
      <c r="M47">
        <v>1</v>
      </c>
      <c r="P47" s="30">
        <f t="shared" si="2"/>
        <v>46</v>
      </c>
      <c r="Q47" s="30" t="str">
        <f t="shared" si="3"/>
        <v>Keira Athalia Callista</v>
      </c>
      <c r="R47" s="30" t="str">
        <f t="shared" si="4"/>
        <v>7Bil-2</v>
      </c>
      <c r="S47" s="30">
        <f t="shared" si="5"/>
        <v>15</v>
      </c>
      <c r="T47" s="30" t="str">
        <f t="shared" si="6"/>
        <v>Friend Zone</v>
      </c>
      <c r="U47" s="30">
        <f t="shared" si="7"/>
        <v>4</v>
      </c>
    </row>
    <row r="48" spans="2:21" ht="15" customHeight="1" thickBot="1" x14ac:dyDescent="0.3">
      <c r="B48" s="18">
        <v>44075.340381944443</v>
      </c>
      <c r="C48" s="19" t="s">
        <v>339</v>
      </c>
      <c r="D48" s="19" t="s">
        <v>296</v>
      </c>
      <c r="E48" s="20">
        <v>16</v>
      </c>
      <c r="F48" s="19" t="s">
        <v>340</v>
      </c>
      <c r="G48" s="20">
        <v>111</v>
      </c>
      <c r="H48" s="20">
        <v>121</v>
      </c>
      <c r="I48" s="20">
        <v>10</v>
      </c>
      <c r="K48" t="str">
        <f t="shared" si="0"/>
        <v>7Bil-2</v>
      </c>
      <c r="L48">
        <f t="shared" si="1"/>
        <v>16</v>
      </c>
      <c r="M48">
        <v>1</v>
      </c>
      <c r="P48" s="30">
        <f t="shared" si="2"/>
        <v>47</v>
      </c>
      <c r="Q48" s="30" t="str">
        <f t="shared" si="3"/>
        <v>Keisha Esteria Hasian Sitinjak</v>
      </c>
      <c r="R48" s="30" t="str">
        <f t="shared" si="4"/>
        <v>7Bil-2</v>
      </c>
      <c r="S48" s="30">
        <f t="shared" si="5"/>
        <v>16</v>
      </c>
      <c r="T48" s="30" t="str">
        <f t="shared" si="6"/>
        <v>Kumpulan Dongeng Motivasi</v>
      </c>
      <c r="U48" s="30">
        <f t="shared" si="7"/>
        <v>11</v>
      </c>
    </row>
    <row r="49" spans="2:21" ht="15" customHeight="1" thickBot="1" x14ac:dyDescent="0.3">
      <c r="B49" s="18">
        <v>44075.353113425925</v>
      </c>
      <c r="C49" s="19" t="s">
        <v>652</v>
      </c>
      <c r="D49" s="19" t="s">
        <v>296</v>
      </c>
      <c r="E49" s="20">
        <v>17</v>
      </c>
      <c r="F49" s="19" t="s">
        <v>653</v>
      </c>
      <c r="G49" s="20">
        <v>45</v>
      </c>
      <c r="H49" s="20">
        <v>50</v>
      </c>
      <c r="I49" s="20">
        <v>5</v>
      </c>
      <c r="K49" t="str">
        <f t="shared" si="0"/>
        <v>7Bil-2</v>
      </c>
      <c r="L49">
        <f t="shared" si="1"/>
        <v>17</v>
      </c>
      <c r="M49">
        <v>1</v>
      </c>
      <c r="P49" s="30">
        <f t="shared" si="2"/>
        <v>48</v>
      </c>
      <c r="Q49" s="30" t="str">
        <f t="shared" si="3"/>
        <v>Muhammad Rafa Akilah Siraj</v>
      </c>
      <c r="R49" s="30" t="str">
        <f t="shared" si="4"/>
        <v>7Bil-2</v>
      </c>
      <c r="S49" s="30">
        <f t="shared" si="5"/>
        <v>17</v>
      </c>
      <c r="T49" s="30" t="str">
        <f t="shared" si="6"/>
        <v>Ephemera</v>
      </c>
      <c r="U49" s="30">
        <f t="shared" si="7"/>
        <v>6</v>
      </c>
    </row>
    <row r="50" spans="2:21" ht="15" customHeight="1" thickBot="1" x14ac:dyDescent="0.3">
      <c r="B50" s="18">
        <v>44075.338854166665</v>
      </c>
      <c r="C50" s="19" t="s">
        <v>295</v>
      </c>
      <c r="D50" s="19" t="s">
        <v>296</v>
      </c>
      <c r="E50" s="20">
        <v>20</v>
      </c>
      <c r="F50" s="19" t="s">
        <v>297</v>
      </c>
      <c r="G50" s="20">
        <v>1</v>
      </c>
      <c r="H50" s="20">
        <v>40</v>
      </c>
      <c r="I50" s="20">
        <v>40</v>
      </c>
      <c r="K50" t="str">
        <f t="shared" si="0"/>
        <v>7Bil-2</v>
      </c>
      <c r="L50">
        <f t="shared" si="1"/>
        <v>20</v>
      </c>
      <c r="M50">
        <v>1</v>
      </c>
      <c r="P50" s="30">
        <f t="shared" si="2"/>
        <v>49</v>
      </c>
      <c r="Q50" s="30" t="str">
        <f t="shared" si="3"/>
        <v>Regan Shaquille Ammarsany</v>
      </c>
      <c r="R50" s="30" t="str">
        <f t="shared" si="4"/>
        <v>7Bil-2</v>
      </c>
      <c r="S50" s="30">
        <f t="shared" si="5"/>
        <v>20</v>
      </c>
      <c r="T50" s="30" t="str">
        <f t="shared" si="6"/>
        <v>Al Fatih 2</v>
      </c>
      <c r="U50" s="30">
        <f t="shared" si="7"/>
        <v>40</v>
      </c>
    </row>
    <row r="51" spans="2:21" ht="15" customHeight="1" thickBot="1" x14ac:dyDescent="0.3">
      <c r="B51" s="18">
        <v>44075.345196759263</v>
      </c>
      <c r="C51" s="19" t="s">
        <v>473</v>
      </c>
      <c r="D51" s="19" t="s">
        <v>296</v>
      </c>
      <c r="E51" s="20">
        <v>23</v>
      </c>
      <c r="F51" s="19" t="s">
        <v>474</v>
      </c>
      <c r="G51" s="20">
        <v>1</v>
      </c>
      <c r="H51" s="20">
        <v>7</v>
      </c>
      <c r="I51" s="20">
        <v>7</v>
      </c>
      <c r="K51" t="str">
        <f t="shared" si="0"/>
        <v>7Bil-2</v>
      </c>
      <c r="L51">
        <f t="shared" si="1"/>
        <v>23</v>
      </c>
      <c r="M51">
        <v>1</v>
      </c>
      <c r="P51" s="30">
        <f t="shared" si="2"/>
        <v>50</v>
      </c>
      <c r="Q51" s="30" t="str">
        <f t="shared" si="3"/>
        <v>Syaluna Kanantya Andary</v>
      </c>
      <c r="R51" s="30" t="str">
        <f t="shared" si="4"/>
        <v>7Bil-2</v>
      </c>
      <c r="S51" s="30">
        <f t="shared" si="5"/>
        <v>23</v>
      </c>
      <c r="T51" s="30" t="str">
        <f t="shared" si="6"/>
        <v>Tenggelamnya Kapal van der Wijck</v>
      </c>
      <c r="U51" s="30">
        <f t="shared" si="7"/>
        <v>7</v>
      </c>
    </row>
    <row r="52" spans="2:21" ht="15" customHeight="1" thickBot="1" x14ac:dyDescent="0.3">
      <c r="B52" s="18">
        <v>44075.339131944442</v>
      </c>
      <c r="C52" s="19" t="s">
        <v>307</v>
      </c>
      <c r="D52" s="19" t="s">
        <v>296</v>
      </c>
      <c r="E52" s="20">
        <v>24</v>
      </c>
      <c r="F52" s="19" t="s">
        <v>308</v>
      </c>
      <c r="G52" s="20">
        <v>225</v>
      </c>
      <c r="H52" s="20">
        <v>234</v>
      </c>
      <c r="I52" s="20">
        <v>9</v>
      </c>
      <c r="K52" t="str">
        <f t="shared" si="0"/>
        <v>7Bil-2</v>
      </c>
      <c r="L52">
        <f t="shared" si="1"/>
        <v>24</v>
      </c>
      <c r="M52">
        <v>1</v>
      </c>
      <c r="P52" s="30">
        <f t="shared" si="2"/>
        <v>51</v>
      </c>
      <c r="Q52" s="30" t="str">
        <f t="shared" si="3"/>
        <v>Syesha Safira Sudradjat</v>
      </c>
      <c r="R52" s="30" t="str">
        <f t="shared" si="4"/>
        <v>7Bil-2</v>
      </c>
      <c r="S52" s="30">
        <f t="shared" si="5"/>
        <v>24</v>
      </c>
      <c r="T52" s="30" t="str">
        <f t="shared" si="6"/>
        <v>Bliss</v>
      </c>
      <c r="U52" s="30">
        <f t="shared" si="7"/>
        <v>10</v>
      </c>
    </row>
    <row r="53" spans="2:21" ht="15" customHeight="1" thickBot="1" x14ac:dyDescent="0.3">
      <c r="B53" s="18">
        <v>44075.324872685182</v>
      </c>
      <c r="C53" s="19" t="s">
        <v>88</v>
      </c>
      <c r="D53" s="19" t="s">
        <v>17</v>
      </c>
      <c r="E53" s="20">
        <v>1</v>
      </c>
      <c r="F53" s="19" t="s">
        <v>89</v>
      </c>
      <c r="G53" s="20">
        <v>2</v>
      </c>
      <c r="H53" s="20">
        <v>48</v>
      </c>
      <c r="I53" s="20">
        <v>50</v>
      </c>
      <c r="K53" t="str">
        <f t="shared" si="0"/>
        <v>7C</v>
      </c>
      <c r="L53">
        <f t="shared" si="1"/>
        <v>1</v>
      </c>
      <c r="M53">
        <v>1</v>
      </c>
      <c r="P53" s="30">
        <f t="shared" si="2"/>
        <v>52</v>
      </c>
      <c r="Q53" s="30" t="str">
        <f t="shared" si="3"/>
        <v>Aliyah Putri Razanah Saputra</v>
      </c>
      <c r="R53" s="30" t="str">
        <f t="shared" si="4"/>
        <v>7C</v>
      </c>
      <c r="S53" s="30">
        <f t="shared" si="5"/>
        <v>1</v>
      </c>
      <c r="T53" s="30" t="str">
        <f t="shared" si="6"/>
        <v>Doraemon Pertualangan</v>
      </c>
      <c r="U53" s="30">
        <f t="shared" si="7"/>
        <v>47</v>
      </c>
    </row>
    <row r="54" spans="2:21" ht="15" customHeight="1" thickBot="1" x14ac:dyDescent="0.3">
      <c r="B54" s="18">
        <v>44075.332615740743</v>
      </c>
      <c r="C54" s="19" t="s">
        <v>126</v>
      </c>
      <c r="D54" s="19" t="s">
        <v>17</v>
      </c>
      <c r="E54" s="20">
        <v>3</v>
      </c>
      <c r="F54" s="19" t="s">
        <v>127</v>
      </c>
      <c r="G54" s="20">
        <v>0</v>
      </c>
      <c r="H54" s="20">
        <v>120</v>
      </c>
      <c r="I54" s="20">
        <v>120</v>
      </c>
      <c r="K54" t="str">
        <f t="shared" si="0"/>
        <v>7C</v>
      </c>
      <c r="L54">
        <f t="shared" si="1"/>
        <v>3</v>
      </c>
      <c r="M54">
        <v>1</v>
      </c>
      <c r="P54" s="30">
        <f t="shared" si="2"/>
        <v>53</v>
      </c>
      <c r="Q54" s="30" t="str">
        <f t="shared" si="3"/>
        <v>Brian Rafi Satria</v>
      </c>
      <c r="R54" s="30" t="str">
        <f t="shared" si="4"/>
        <v>7C</v>
      </c>
      <c r="S54" s="30">
        <f t="shared" si="5"/>
        <v>3</v>
      </c>
      <c r="T54" s="30" t="str">
        <f t="shared" si="6"/>
        <v>Encyclopedia of planes</v>
      </c>
      <c r="U54" s="30">
        <f t="shared" si="7"/>
        <v>121</v>
      </c>
    </row>
    <row r="55" spans="2:21" ht="15" customHeight="1" thickBot="1" x14ac:dyDescent="0.3">
      <c r="B55" s="18">
        <v>44075.34034722222</v>
      </c>
      <c r="C55" s="19" t="s">
        <v>334</v>
      </c>
      <c r="D55" s="19" t="s">
        <v>17</v>
      </c>
      <c r="E55" s="20">
        <v>4</v>
      </c>
      <c r="F55" s="19" t="s">
        <v>335</v>
      </c>
      <c r="G55" s="19">
        <v>30</v>
      </c>
      <c r="H55" s="19">
        <v>130</v>
      </c>
      <c r="I55" s="19" t="s">
        <v>336</v>
      </c>
      <c r="K55" t="str">
        <f t="shared" si="0"/>
        <v>7C</v>
      </c>
      <c r="L55">
        <f t="shared" si="1"/>
        <v>4</v>
      </c>
      <c r="M55">
        <v>1</v>
      </c>
      <c r="P55" s="30">
        <f t="shared" si="2"/>
        <v>54</v>
      </c>
      <c r="Q55" s="30" t="str">
        <f t="shared" si="3"/>
        <v>Daffa Nabil El Hamzah</v>
      </c>
      <c r="R55" s="30" t="str">
        <f t="shared" si="4"/>
        <v>7C</v>
      </c>
      <c r="S55" s="30">
        <f t="shared" si="5"/>
        <v>4</v>
      </c>
      <c r="T55" s="30" t="str">
        <f t="shared" si="6"/>
        <v>Naruto vol 21</v>
      </c>
      <c r="U55" s="30">
        <f t="shared" si="7"/>
        <v>101</v>
      </c>
    </row>
    <row r="56" spans="2:21" ht="15" customHeight="1" thickBot="1" x14ac:dyDescent="0.3">
      <c r="B56" s="18">
        <v>44075.352951388886</v>
      </c>
      <c r="C56" s="19" t="s">
        <v>646</v>
      </c>
      <c r="D56" s="19" t="s">
        <v>17</v>
      </c>
      <c r="E56" s="20">
        <v>5</v>
      </c>
      <c r="F56" s="19" t="s">
        <v>647</v>
      </c>
      <c r="G56" s="20">
        <v>200</v>
      </c>
      <c r="H56" s="20">
        <v>205</v>
      </c>
      <c r="I56" s="19" t="s">
        <v>94</v>
      </c>
      <c r="K56" t="str">
        <f t="shared" si="0"/>
        <v>7C</v>
      </c>
      <c r="L56">
        <f t="shared" si="1"/>
        <v>5</v>
      </c>
      <c r="M56">
        <v>1</v>
      </c>
      <c r="P56" s="30">
        <f t="shared" si="2"/>
        <v>55</v>
      </c>
      <c r="Q56" s="30" t="str">
        <f t="shared" si="3"/>
        <v>Davianda Marsa Ramdani</v>
      </c>
      <c r="R56" s="30" t="str">
        <f t="shared" si="4"/>
        <v>7C</v>
      </c>
      <c r="S56" s="30">
        <f t="shared" si="5"/>
        <v>5</v>
      </c>
      <c r="T56" s="30" t="str">
        <f t="shared" si="6"/>
        <v>mantappu jiwa</v>
      </c>
      <c r="U56" s="30">
        <f t="shared" si="7"/>
        <v>6</v>
      </c>
    </row>
    <row r="57" spans="2:21" ht="15" customHeight="1" thickBot="1" x14ac:dyDescent="0.3">
      <c r="B57" s="18">
        <v>44075.340879629628</v>
      </c>
      <c r="C57" s="19" t="s">
        <v>354</v>
      </c>
      <c r="D57" s="19" t="s">
        <v>17</v>
      </c>
      <c r="E57" s="20">
        <v>9</v>
      </c>
      <c r="F57" s="19" t="s">
        <v>355</v>
      </c>
      <c r="G57" s="20">
        <v>45</v>
      </c>
      <c r="H57" s="20">
        <v>61</v>
      </c>
      <c r="I57" s="20">
        <v>16</v>
      </c>
      <c r="K57" t="str">
        <f t="shared" si="0"/>
        <v>7C</v>
      </c>
      <c r="L57">
        <f t="shared" si="1"/>
        <v>9</v>
      </c>
      <c r="M57">
        <v>1</v>
      </c>
      <c r="P57" s="30">
        <f t="shared" si="2"/>
        <v>56</v>
      </c>
      <c r="Q57" s="30" t="str">
        <f t="shared" si="3"/>
        <v>Feyla Maharani Putri</v>
      </c>
      <c r="R57" s="30" t="str">
        <f t="shared" si="4"/>
        <v>7C</v>
      </c>
      <c r="S57" s="30">
        <f t="shared" si="5"/>
        <v>9</v>
      </c>
      <c r="T57" s="30" t="str">
        <f t="shared" si="6"/>
        <v>hai miiko jilid 1</v>
      </c>
      <c r="U57" s="30">
        <f t="shared" si="7"/>
        <v>17</v>
      </c>
    </row>
    <row r="58" spans="2:21" ht="15" customHeight="1" thickBot="1" x14ac:dyDescent="0.3">
      <c r="B58" s="18">
        <v>44075.338229166664</v>
      </c>
      <c r="C58" s="19" t="s">
        <v>279</v>
      </c>
      <c r="D58" s="19" t="s">
        <v>17</v>
      </c>
      <c r="E58" s="20">
        <v>10</v>
      </c>
      <c r="F58" s="19" t="s">
        <v>280</v>
      </c>
      <c r="G58" s="20">
        <v>1</v>
      </c>
      <c r="H58" s="20">
        <v>2</v>
      </c>
      <c r="I58" s="20">
        <v>1</v>
      </c>
      <c r="K58" t="str">
        <f t="shared" si="0"/>
        <v>7C</v>
      </c>
      <c r="L58">
        <f t="shared" si="1"/>
        <v>10</v>
      </c>
      <c r="M58">
        <v>1</v>
      </c>
      <c r="P58" s="30">
        <f t="shared" si="2"/>
        <v>57</v>
      </c>
      <c r="Q58" s="30" t="str">
        <f t="shared" si="3"/>
        <v>Haydar Rabbani prayudiant ruhimat</v>
      </c>
      <c r="R58" s="30" t="str">
        <f t="shared" si="4"/>
        <v>7C</v>
      </c>
      <c r="S58" s="30">
        <f t="shared" si="5"/>
        <v>10</v>
      </c>
      <c r="T58" s="30" t="str">
        <f t="shared" si="6"/>
        <v>Beelzebub</v>
      </c>
      <c r="U58" s="30">
        <f t="shared" si="7"/>
        <v>2</v>
      </c>
    </row>
    <row r="59" spans="2:21" ht="15" customHeight="1" thickBot="1" x14ac:dyDescent="0.3">
      <c r="B59" s="18">
        <v>44075.347743055558</v>
      </c>
      <c r="C59" s="19" t="s">
        <v>515</v>
      </c>
      <c r="D59" s="19" t="s">
        <v>17</v>
      </c>
      <c r="E59" s="20">
        <v>14</v>
      </c>
      <c r="F59" s="19" t="s">
        <v>516</v>
      </c>
      <c r="G59" s="19">
        <v>54</v>
      </c>
      <c r="H59" s="19">
        <v>79</v>
      </c>
      <c r="I59" s="20">
        <v>11</v>
      </c>
      <c r="K59" t="str">
        <f t="shared" si="0"/>
        <v>7C</v>
      </c>
      <c r="L59">
        <f t="shared" si="1"/>
        <v>14</v>
      </c>
      <c r="M59">
        <v>1</v>
      </c>
      <c r="P59" s="30">
        <f t="shared" si="2"/>
        <v>58</v>
      </c>
      <c r="Q59" s="30" t="str">
        <f t="shared" si="3"/>
        <v>kimya aisya ali</v>
      </c>
      <c r="R59" s="30" t="str">
        <f t="shared" si="4"/>
        <v>7C</v>
      </c>
      <c r="S59" s="30">
        <f t="shared" si="5"/>
        <v>14</v>
      </c>
      <c r="T59" s="30" t="str">
        <f t="shared" si="6"/>
        <v>Smile Flower</v>
      </c>
      <c r="U59" s="30">
        <f t="shared" si="7"/>
        <v>26</v>
      </c>
    </row>
    <row r="60" spans="2:21" ht="15" customHeight="1" thickBot="1" x14ac:dyDescent="0.3">
      <c r="B60" s="18">
        <v>44075.353125000001</v>
      </c>
      <c r="C60" s="19" t="s">
        <v>654</v>
      </c>
      <c r="D60" s="19" t="s">
        <v>17</v>
      </c>
      <c r="E60" s="20">
        <v>17</v>
      </c>
      <c r="F60" s="19" t="s">
        <v>345</v>
      </c>
      <c r="G60" s="20">
        <v>1</v>
      </c>
      <c r="H60" s="20">
        <v>10</v>
      </c>
      <c r="I60" s="20">
        <v>10</v>
      </c>
      <c r="K60" t="str">
        <f t="shared" si="0"/>
        <v>7C</v>
      </c>
      <c r="L60">
        <f t="shared" si="1"/>
        <v>17</v>
      </c>
      <c r="M60">
        <v>1</v>
      </c>
      <c r="P60" s="30">
        <f t="shared" si="2"/>
        <v>59</v>
      </c>
      <c r="Q60" s="30" t="str">
        <f t="shared" si="3"/>
        <v>Nafis Hazza</v>
      </c>
      <c r="R60" s="30" t="str">
        <f t="shared" si="4"/>
        <v>7C</v>
      </c>
      <c r="S60" s="30">
        <f t="shared" si="5"/>
        <v>17</v>
      </c>
      <c r="T60" s="30" t="str">
        <f t="shared" si="6"/>
        <v>Bulan</v>
      </c>
      <c r="U60" s="30">
        <f t="shared" si="7"/>
        <v>10</v>
      </c>
    </row>
    <row r="61" spans="2:21" ht="15" customHeight="1" thickBot="1" x14ac:dyDescent="0.3">
      <c r="B61" s="18">
        <v>44075.347997685189</v>
      </c>
      <c r="C61" s="19" t="s">
        <v>530</v>
      </c>
      <c r="D61" s="19" t="s">
        <v>17</v>
      </c>
      <c r="E61" s="20">
        <v>18</v>
      </c>
      <c r="F61" s="19" t="s">
        <v>531</v>
      </c>
      <c r="G61" s="19">
        <v>131</v>
      </c>
      <c r="H61" s="19">
        <v>138</v>
      </c>
      <c r="I61" s="19" t="s">
        <v>532</v>
      </c>
      <c r="K61" t="str">
        <f t="shared" si="0"/>
        <v>7C</v>
      </c>
      <c r="L61">
        <f t="shared" si="1"/>
        <v>18</v>
      </c>
      <c r="M61">
        <v>1</v>
      </c>
      <c r="P61" s="30">
        <f t="shared" si="2"/>
        <v>60</v>
      </c>
      <c r="Q61" s="30" t="str">
        <f t="shared" si="3"/>
        <v>Muhammad Vierzan Rasendriya</v>
      </c>
      <c r="R61" s="30" t="str">
        <f t="shared" si="4"/>
        <v>7C</v>
      </c>
      <c r="S61" s="30">
        <f t="shared" si="5"/>
        <v>18</v>
      </c>
      <c r="T61" s="30" t="str">
        <f t="shared" si="6"/>
        <v>Sepatu Dahlan</v>
      </c>
      <c r="U61" s="30">
        <f t="shared" si="7"/>
        <v>8</v>
      </c>
    </row>
    <row r="62" spans="2:21" ht="15" customHeight="1" thickBot="1" x14ac:dyDescent="0.3">
      <c r="B62" s="18">
        <v>44075.34</v>
      </c>
      <c r="C62" s="19" t="s">
        <v>323</v>
      </c>
      <c r="D62" s="19" t="s">
        <v>17</v>
      </c>
      <c r="E62" s="20">
        <v>20</v>
      </c>
      <c r="F62" s="19" t="s">
        <v>324</v>
      </c>
      <c r="G62" s="20">
        <v>90</v>
      </c>
      <c r="H62" s="20">
        <v>100</v>
      </c>
      <c r="I62" s="20">
        <v>10</v>
      </c>
      <c r="K62" t="str">
        <f t="shared" si="0"/>
        <v>7C</v>
      </c>
      <c r="L62">
        <f t="shared" si="1"/>
        <v>20</v>
      </c>
      <c r="M62">
        <v>1</v>
      </c>
      <c r="P62" s="30">
        <f t="shared" si="2"/>
        <v>61</v>
      </c>
      <c r="Q62" s="30" t="str">
        <f t="shared" si="3"/>
        <v>Nathania Paramitha Rafeni Putri</v>
      </c>
      <c r="R62" s="30" t="str">
        <f t="shared" si="4"/>
        <v>7C</v>
      </c>
      <c r="S62" s="30">
        <f t="shared" si="5"/>
        <v>20</v>
      </c>
      <c r="T62" s="30" t="str">
        <f t="shared" si="6"/>
        <v>jurnalrisa teror liburan sekolah</v>
      </c>
      <c r="U62" s="30">
        <f t="shared" si="7"/>
        <v>11</v>
      </c>
    </row>
    <row r="63" spans="2:21" ht="15" customHeight="1" thickBot="1" x14ac:dyDescent="0.3">
      <c r="B63" s="18">
        <v>44075.334976851853</v>
      </c>
      <c r="C63" s="19" t="s">
        <v>158</v>
      </c>
      <c r="D63" s="19" t="s">
        <v>17</v>
      </c>
      <c r="E63" s="20">
        <v>26</v>
      </c>
      <c r="F63" s="19" t="s">
        <v>159</v>
      </c>
      <c r="G63" s="20">
        <v>1</v>
      </c>
      <c r="H63" s="20">
        <v>20</v>
      </c>
      <c r="I63" s="20">
        <v>20</v>
      </c>
      <c r="K63" t="str">
        <f t="shared" si="0"/>
        <v>7C</v>
      </c>
      <c r="L63">
        <f t="shared" si="1"/>
        <v>26</v>
      </c>
      <c r="M63">
        <v>1</v>
      </c>
      <c r="P63" s="30">
        <f t="shared" si="2"/>
        <v>62</v>
      </c>
      <c r="Q63" s="30" t="str">
        <f t="shared" si="3"/>
        <v>Uziellabib Shidqi Hoesein</v>
      </c>
      <c r="R63" s="30" t="str">
        <f t="shared" si="4"/>
        <v>7C</v>
      </c>
      <c r="S63" s="30">
        <f t="shared" si="5"/>
        <v>26</v>
      </c>
      <c r="T63" s="30" t="str">
        <f t="shared" si="6"/>
        <v>Nona melawan Tuan muda Part 2</v>
      </c>
      <c r="U63" s="30">
        <f t="shared" si="7"/>
        <v>20</v>
      </c>
    </row>
    <row r="64" spans="2:21" ht="15" customHeight="1" thickBot="1" x14ac:dyDescent="0.3">
      <c r="B64" s="18">
        <v>44075.353761574072</v>
      </c>
      <c r="C64" s="19" t="s">
        <v>670</v>
      </c>
      <c r="D64" s="19" t="s">
        <v>17</v>
      </c>
      <c r="E64" s="20">
        <v>28</v>
      </c>
      <c r="F64" s="19" t="s">
        <v>671</v>
      </c>
      <c r="G64" s="20">
        <v>2</v>
      </c>
      <c r="H64" s="20">
        <v>15</v>
      </c>
      <c r="I64" s="19" t="s">
        <v>672</v>
      </c>
      <c r="K64" t="str">
        <f t="shared" si="0"/>
        <v>7C</v>
      </c>
      <c r="L64">
        <f t="shared" si="1"/>
        <v>28</v>
      </c>
      <c r="M64">
        <v>1</v>
      </c>
      <c r="P64" s="30">
        <f t="shared" si="2"/>
        <v>63</v>
      </c>
      <c r="Q64" s="30" t="str">
        <f t="shared" si="3"/>
        <v>Qatrunnada Syanaira</v>
      </c>
      <c r="R64" s="30" t="str">
        <f t="shared" si="4"/>
        <v>7C</v>
      </c>
      <c r="S64" s="30">
        <f t="shared" si="5"/>
        <v>28</v>
      </c>
      <c r="T64" s="30" t="str">
        <f t="shared" si="6"/>
        <v>Diary Of Wimpy Kis</v>
      </c>
      <c r="U64" s="30">
        <f t="shared" si="7"/>
        <v>14</v>
      </c>
    </row>
    <row r="65" spans="2:21" ht="15" customHeight="1" thickBot="1" x14ac:dyDescent="0.3">
      <c r="B65" s="18">
        <v>44075.337141203701</v>
      </c>
      <c r="C65" s="19" t="s">
        <v>232</v>
      </c>
      <c r="D65" s="19" t="s">
        <v>18</v>
      </c>
      <c r="E65" s="20">
        <v>3</v>
      </c>
      <c r="F65" s="19" t="s">
        <v>233</v>
      </c>
      <c r="G65" s="20">
        <v>40</v>
      </c>
      <c r="H65" s="20">
        <v>60</v>
      </c>
      <c r="I65" s="20">
        <v>20</v>
      </c>
      <c r="K65" t="str">
        <f t="shared" si="0"/>
        <v>7D</v>
      </c>
      <c r="L65">
        <f t="shared" si="1"/>
        <v>3</v>
      </c>
      <c r="M65">
        <v>1</v>
      </c>
      <c r="P65" s="30">
        <f t="shared" si="2"/>
        <v>64</v>
      </c>
      <c r="Q65" s="30" t="str">
        <f t="shared" si="3"/>
        <v>Avissa sitti Amabel</v>
      </c>
      <c r="R65" s="30" t="str">
        <f t="shared" si="4"/>
        <v>7D</v>
      </c>
      <c r="S65" s="30">
        <f t="shared" si="5"/>
        <v>3</v>
      </c>
      <c r="T65" s="30" t="str">
        <f t="shared" si="6"/>
        <v>Mantappu Jiwa</v>
      </c>
      <c r="U65" s="30">
        <f t="shared" si="7"/>
        <v>21</v>
      </c>
    </row>
    <row r="66" spans="2:21" ht="15" customHeight="1" thickBot="1" x14ac:dyDescent="0.3">
      <c r="B66" s="18">
        <v>44075.35328703704</v>
      </c>
      <c r="C66" s="19" t="s">
        <v>657</v>
      </c>
      <c r="D66" s="19" t="s">
        <v>18</v>
      </c>
      <c r="E66" s="20">
        <v>4</v>
      </c>
      <c r="F66" s="19" t="s">
        <v>658</v>
      </c>
      <c r="G66" s="20">
        <v>56</v>
      </c>
      <c r="H66" s="20">
        <v>86</v>
      </c>
      <c r="I66" s="20">
        <v>30</v>
      </c>
      <c r="K66" t="str">
        <f t="shared" si="0"/>
        <v>7D</v>
      </c>
      <c r="L66">
        <f t="shared" si="1"/>
        <v>4</v>
      </c>
      <c r="M66">
        <v>1</v>
      </c>
      <c r="P66" s="30">
        <f t="shared" si="2"/>
        <v>65</v>
      </c>
      <c r="Q66" s="30" t="str">
        <f t="shared" si="3"/>
        <v>Ayzar hisyam raditya</v>
      </c>
      <c r="R66" s="30" t="str">
        <f t="shared" si="4"/>
        <v>7D</v>
      </c>
      <c r="S66" s="30">
        <f t="shared" si="5"/>
        <v>4</v>
      </c>
      <c r="T66" s="30" t="str">
        <f t="shared" si="6"/>
        <v>WHY perang dan senjata</v>
      </c>
      <c r="U66" s="30">
        <f t="shared" si="7"/>
        <v>31</v>
      </c>
    </row>
    <row r="67" spans="2:21" ht="15" customHeight="1" thickBot="1" x14ac:dyDescent="0.3">
      <c r="B67" s="18">
        <v>44075.337604166663</v>
      </c>
      <c r="C67" s="19" t="s">
        <v>249</v>
      </c>
      <c r="D67" s="19" t="s">
        <v>18</v>
      </c>
      <c r="E67" s="20">
        <v>5</v>
      </c>
      <c r="F67" s="19" t="s">
        <v>250</v>
      </c>
      <c r="G67" s="20">
        <v>76</v>
      </c>
      <c r="H67" s="20">
        <v>80</v>
      </c>
      <c r="I67" s="20">
        <v>4</v>
      </c>
      <c r="K67" t="str">
        <f t="shared" ref="K67:K130" si="8">+D67</f>
        <v>7D</v>
      </c>
      <c r="L67">
        <f t="shared" ref="L67:L130" si="9">+E67</f>
        <v>5</v>
      </c>
      <c r="M67">
        <v>1</v>
      </c>
      <c r="P67" s="30">
        <f t="shared" si="2"/>
        <v>66</v>
      </c>
      <c r="Q67" s="30" t="str">
        <f t="shared" si="3"/>
        <v>Cahaya Danika Permana</v>
      </c>
      <c r="R67" s="30" t="str">
        <f t="shared" si="4"/>
        <v>7D</v>
      </c>
      <c r="S67" s="30">
        <f t="shared" si="5"/>
        <v>5</v>
      </c>
      <c r="T67" s="30" t="str">
        <f t="shared" si="6"/>
        <v>Dork Diaries Party Time</v>
      </c>
      <c r="U67" s="30">
        <f t="shared" si="7"/>
        <v>5</v>
      </c>
    </row>
    <row r="68" spans="2:21" ht="15" customHeight="1" thickBot="1" x14ac:dyDescent="0.3">
      <c r="B68" s="18">
        <v>44075.339236111111</v>
      </c>
      <c r="C68" s="19" t="s">
        <v>309</v>
      </c>
      <c r="D68" s="19" t="s">
        <v>18</v>
      </c>
      <c r="E68" s="20">
        <v>6</v>
      </c>
      <c r="F68" s="19" t="s">
        <v>310</v>
      </c>
      <c r="G68" s="20">
        <v>10</v>
      </c>
      <c r="H68" s="20">
        <v>17</v>
      </c>
      <c r="I68" s="20">
        <v>7</v>
      </c>
      <c r="K68" t="str">
        <f t="shared" si="8"/>
        <v>7D</v>
      </c>
      <c r="L68">
        <f t="shared" si="9"/>
        <v>6</v>
      </c>
      <c r="M68">
        <v>1</v>
      </c>
      <c r="P68" s="30">
        <f t="shared" ref="P68:P131" si="10">+P67+1</f>
        <v>67</v>
      </c>
      <c r="Q68" s="30" t="str">
        <f t="shared" ref="Q68:Q131" si="11">+C68</f>
        <v>Calista Belva Kaishaura</v>
      </c>
      <c r="R68" s="30" t="str">
        <f t="shared" ref="R68:R131" si="12">+D68</f>
        <v>7D</v>
      </c>
      <c r="S68" s="30">
        <f t="shared" ref="S68:S131" si="13">+E68</f>
        <v>6</v>
      </c>
      <c r="T68" s="30" t="str">
        <f t="shared" ref="T68:T131" si="14">F68</f>
        <v>Otakku Cess Pleng</v>
      </c>
      <c r="U68" s="30">
        <f t="shared" ref="U68:U131" si="15">+H68-G68+1</f>
        <v>8</v>
      </c>
    </row>
    <row r="69" spans="2:21" ht="15" customHeight="1" thickBot="1" x14ac:dyDescent="0.3">
      <c r="B69" s="18">
        <v>44075.349490740744</v>
      </c>
      <c r="C69" s="19" t="s">
        <v>573</v>
      </c>
      <c r="D69" s="19" t="s">
        <v>18</v>
      </c>
      <c r="E69" s="20">
        <v>7</v>
      </c>
      <c r="F69" s="19" t="s">
        <v>574</v>
      </c>
      <c r="G69" s="20">
        <v>1</v>
      </c>
      <c r="H69" s="20">
        <v>9</v>
      </c>
      <c r="I69" s="20">
        <v>9</v>
      </c>
      <c r="K69" t="str">
        <f t="shared" si="8"/>
        <v>7D</v>
      </c>
      <c r="L69">
        <f t="shared" si="9"/>
        <v>7</v>
      </c>
      <c r="M69">
        <v>1</v>
      </c>
      <c r="P69" s="30">
        <f t="shared" si="10"/>
        <v>68</v>
      </c>
      <c r="Q69" s="30" t="str">
        <f t="shared" si="11"/>
        <v>Denaia Nurishthina Rahim</v>
      </c>
      <c r="R69" s="30" t="str">
        <f t="shared" si="12"/>
        <v>7D</v>
      </c>
      <c r="S69" s="30">
        <f t="shared" si="13"/>
        <v>7</v>
      </c>
      <c r="T69" s="30" t="str">
        <f t="shared" si="14"/>
        <v>See Inside Sains</v>
      </c>
      <c r="U69" s="30">
        <f t="shared" si="15"/>
        <v>9</v>
      </c>
    </row>
    <row r="70" spans="2:21" ht="15" customHeight="1" thickBot="1" x14ac:dyDescent="0.3">
      <c r="B70" s="18">
        <v>44075.355694444443</v>
      </c>
      <c r="C70" s="19" t="s">
        <v>696</v>
      </c>
      <c r="D70" s="19" t="s">
        <v>18</v>
      </c>
      <c r="E70" s="20">
        <v>8</v>
      </c>
      <c r="F70" s="19" t="s">
        <v>697</v>
      </c>
      <c r="G70" s="20">
        <v>90</v>
      </c>
      <c r="H70" s="19">
        <v>90.5</v>
      </c>
      <c r="I70" s="19" t="s">
        <v>698</v>
      </c>
      <c r="K70" t="str">
        <f t="shared" si="8"/>
        <v>7D</v>
      </c>
      <c r="L70">
        <f t="shared" si="9"/>
        <v>8</v>
      </c>
      <c r="M70">
        <v>1</v>
      </c>
      <c r="P70" s="30">
        <f t="shared" si="10"/>
        <v>69</v>
      </c>
      <c r="Q70" s="30" t="str">
        <f t="shared" si="11"/>
        <v>Ezraghi Asqari Kusumapatra</v>
      </c>
      <c r="R70" s="30" t="str">
        <f t="shared" si="12"/>
        <v>7D</v>
      </c>
      <c r="S70" s="30">
        <f t="shared" si="13"/>
        <v>8</v>
      </c>
      <c r="T70" s="30" t="str">
        <f t="shared" si="14"/>
        <v>Heidi</v>
      </c>
      <c r="U70" s="30">
        <f t="shared" si="15"/>
        <v>1.5</v>
      </c>
    </row>
    <row r="71" spans="2:21" ht="15" customHeight="1" thickBot="1" x14ac:dyDescent="0.3">
      <c r="B71" s="18">
        <v>44075.336423611108</v>
      </c>
      <c r="C71" s="19" t="s">
        <v>210</v>
      </c>
      <c r="D71" s="19" t="s">
        <v>18</v>
      </c>
      <c r="E71" s="20">
        <v>9</v>
      </c>
      <c r="F71" s="19" t="s">
        <v>211</v>
      </c>
      <c r="G71" s="20">
        <v>135</v>
      </c>
      <c r="H71" s="20">
        <v>140</v>
      </c>
      <c r="I71" s="20">
        <v>5</v>
      </c>
      <c r="K71" t="str">
        <f t="shared" si="8"/>
        <v>7D</v>
      </c>
      <c r="L71">
        <f t="shared" si="9"/>
        <v>9</v>
      </c>
      <c r="M71">
        <v>1</v>
      </c>
      <c r="P71" s="30">
        <f t="shared" si="10"/>
        <v>70</v>
      </c>
      <c r="Q71" s="30" t="str">
        <f t="shared" si="11"/>
        <v>Fahrisa Putri Fahri</v>
      </c>
      <c r="R71" s="30" t="str">
        <f t="shared" si="12"/>
        <v>7D</v>
      </c>
      <c r="S71" s="30">
        <f t="shared" si="13"/>
        <v>9</v>
      </c>
      <c r="T71" s="30" t="str">
        <f t="shared" si="14"/>
        <v>Mantappu jiwa</v>
      </c>
      <c r="U71" s="30">
        <f t="shared" si="15"/>
        <v>6</v>
      </c>
    </row>
    <row r="72" spans="2:21" ht="15" customHeight="1" thickBot="1" x14ac:dyDescent="0.3">
      <c r="B72" s="18">
        <v>44075.345219907409</v>
      </c>
      <c r="C72" s="19" t="s">
        <v>475</v>
      </c>
      <c r="D72" s="19" t="s">
        <v>18</v>
      </c>
      <c r="E72" s="20">
        <v>11</v>
      </c>
      <c r="F72" s="19" t="s">
        <v>476</v>
      </c>
      <c r="G72" s="20">
        <v>88</v>
      </c>
      <c r="H72" s="20">
        <v>94</v>
      </c>
      <c r="I72" s="20">
        <v>7</v>
      </c>
      <c r="K72" t="str">
        <f t="shared" si="8"/>
        <v>7D</v>
      </c>
      <c r="L72">
        <f t="shared" si="9"/>
        <v>11</v>
      </c>
      <c r="M72">
        <v>1</v>
      </c>
      <c r="P72" s="30">
        <f t="shared" si="10"/>
        <v>71</v>
      </c>
      <c r="Q72" s="30" t="str">
        <f t="shared" si="11"/>
        <v>Hana Apsariningtyas Puspito</v>
      </c>
      <c r="R72" s="30" t="str">
        <f t="shared" si="12"/>
        <v>7D</v>
      </c>
      <c r="S72" s="30">
        <f t="shared" si="13"/>
        <v>11</v>
      </c>
      <c r="T72" s="30" t="str">
        <f t="shared" si="14"/>
        <v>More Trouble at Trebizon</v>
      </c>
      <c r="U72" s="30">
        <f t="shared" si="15"/>
        <v>7</v>
      </c>
    </row>
    <row r="73" spans="2:21" ht="15" customHeight="1" thickBot="1" x14ac:dyDescent="0.3">
      <c r="B73" s="18">
        <v>44075.338136574072</v>
      </c>
      <c r="C73" s="19" t="s">
        <v>275</v>
      </c>
      <c r="D73" s="19" t="s">
        <v>18</v>
      </c>
      <c r="E73" s="20">
        <v>13</v>
      </c>
      <c r="F73" s="19" t="s">
        <v>276</v>
      </c>
      <c r="G73" s="20">
        <v>1</v>
      </c>
      <c r="H73" s="20">
        <v>14</v>
      </c>
      <c r="I73" s="20">
        <v>14</v>
      </c>
      <c r="K73" t="str">
        <f t="shared" si="8"/>
        <v>7D</v>
      </c>
      <c r="L73">
        <f t="shared" si="9"/>
        <v>13</v>
      </c>
      <c r="M73">
        <v>1</v>
      </c>
      <c r="P73" s="30">
        <f t="shared" si="10"/>
        <v>72</v>
      </c>
      <c r="Q73" s="30" t="str">
        <f t="shared" si="11"/>
        <v>Joely Tahani Suyana</v>
      </c>
      <c r="R73" s="30" t="str">
        <f t="shared" si="12"/>
        <v>7D</v>
      </c>
      <c r="S73" s="30">
        <f t="shared" si="13"/>
        <v>13</v>
      </c>
      <c r="T73" s="30" t="str">
        <f t="shared" si="14"/>
        <v>Makanan Korea</v>
      </c>
      <c r="U73" s="30">
        <f t="shared" si="15"/>
        <v>14</v>
      </c>
    </row>
    <row r="74" spans="2:21" ht="15" customHeight="1" thickBot="1" x14ac:dyDescent="0.3">
      <c r="B74" s="18">
        <v>44075.345439814817</v>
      </c>
      <c r="C74" s="19" t="s">
        <v>479</v>
      </c>
      <c r="D74" s="19" t="s">
        <v>18</v>
      </c>
      <c r="E74" s="20">
        <v>14</v>
      </c>
      <c r="F74" s="19" t="s">
        <v>480</v>
      </c>
      <c r="G74" s="20">
        <v>20</v>
      </c>
      <c r="H74" s="20">
        <v>40</v>
      </c>
      <c r="I74" s="20">
        <v>20</v>
      </c>
      <c r="K74" t="str">
        <f t="shared" si="8"/>
        <v>7D</v>
      </c>
      <c r="L74">
        <f t="shared" si="9"/>
        <v>14</v>
      </c>
      <c r="M74">
        <v>1</v>
      </c>
      <c r="P74" s="30">
        <f t="shared" si="10"/>
        <v>73</v>
      </c>
      <c r="Q74" s="30" t="str">
        <f t="shared" si="11"/>
        <v>Lorraine Nathanie Martin</v>
      </c>
      <c r="R74" s="30" t="str">
        <f t="shared" si="12"/>
        <v>7D</v>
      </c>
      <c r="S74" s="30">
        <f t="shared" si="13"/>
        <v>14</v>
      </c>
      <c r="T74" s="30" t="str">
        <f t="shared" si="14"/>
        <v>Haikyuu</v>
      </c>
      <c r="U74" s="30">
        <f t="shared" si="15"/>
        <v>21</v>
      </c>
    </row>
    <row r="75" spans="2:21" ht="15" customHeight="1" thickBot="1" x14ac:dyDescent="0.3">
      <c r="B75" s="18">
        <v>44075.338923611111</v>
      </c>
      <c r="C75" s="19" t="s">
        <v>302</v>
      </c>
      <c r="D75" s="19" t="s">
        <v>18</v>
      </c>
      <c r="E75" s="20">
        <v>15</v>
      </c>
      <c r="F75" s="19" t="s">
        <v>303</v>
      </c>
      <c r="G75" s="19" t="s">
        <v>304</v>
      </c>
      <c r="H75" s="19" t="s">
        <v>305</v>
      </c>
      <c r="I75" s="19" t="s">
        <v>306</v>
      </c>
      <c r="K75" t="str">
        <f t="shared" si="8"/>
        <v>7D</v>
      </c>
      <c r="L75">
        <f t="shared" si="9"/>
        <v>15</v>
      </c>
      <c r="M75">
        <v>1</v>
      </c>
      <c r="P75" s="30">
        <f t="shared" si="10"/>
        <v>74</v>
      </c>
      <c r="Q75" s="30" t="str">
        <f t="shared" si="11"/>
        <v>Malik Rifat Arazky</v>
      </c>
      <c r="R75" s="30" t="str">
        <f t="shared" si="12"/>
        <v>7D</v>
      </c>
      <c r="S75" s="30">
        <f t="shared" si="13"/>
        <v>15</v>
      </c>
      <c r="T75" s="30" t="str">
        <f t="shared" si="14"/>
        <v>Yokai Watch episode 4</v>
      </c>
      <c r="U75" s="30" t="e">
        <f t="shared" si="15"/>
        <v>#VALUE!</v>
      </c>
    </row>
    <row r="76" spans="2:21" ht="15" customHeight="1" thickBot="1" x14ac:dyDescent="0.3">
      <c r="B76" s="18">
        <v>44075.346608796295</v>
      </c>
      <c r="C76" s="19" t="s">
        <v>492</v>
      </c>
      <c r="D76" s="19" t="s">
        <v>18</v>
      </c>
      <c r="E76" s="20">
        <v>20</v>
      </c>
      <c r="F76" s="19" t="s">
        <v>493</v>
      </c>
      <c r="G76" s="20">
        <v>1</v>
      </c>
      <c r="H76" s="20">
        <v>1</v>
      </c>
      <c r="I76" s="19" t="s">
        <v>494</v>
      </c>
      <c r="K76" t="str">
        <f t="shared" si="8"/>
        <v>7D</v>
      </c>
      <c r="L76">
        <f t="shared" si="9"/>
        <v>20</v>
      </c>
      <c r="M76">
        <v>1</v>
      </c>
      <c r="P76" s="30">
        <f t="shared" si="10"/>
        <v>75</v>
      </c>
      <c r="Q76" s="30" t="str">
        <f t="shared" si="11"/>
        <v>Nicky Farlie Natalino Alfonso</v>
      </c>
      <c r="R76" s="30" t="str">
        <f t="shared" si="12"/>
        <v>7D</v>
      </c>
      <c r="S76" s="30">
        <f t="shared" si="13"/>
        <v>20</v>
      </c>
      <c r="T76" s="30" t="str">
        <f t="shared" si="14"/>
        <v>Seas quieted by pandemic could reduce stress, improve health in whales</v>
      </c>
      <c r="U76" s="30">
        <f t="shared" si="15"/>
        <v>1</v>
      </c>
    </row>
    <row r="77" spans="2:21" ht="15" customHeight="1" thickBot="1" x14ac:dyDescent="0.3">
      <c r="B77" s="18">
        <v>44075.343229166669</v>
      </c>
      <c r="C77" s="19" t="s">
        <v>426</v>
      </c>
      <c r="D77" s="19" t="s">
        <v>18</v>
      </c>
      <c r="E77" s="20">
        <v>21</v>
      </c>
      <c r="F77" s="19" t="s">
        <v>427</v>
      </c>
      <c r="G77" s="19" t="s">
        <v>428</v>
      </c>
      <c r="H77" s="19" t="s">
        <v>429</v>
      </c>
      <c r="I77" s="20">
        <v>4</v>
      </c>
      <c r="K77" t="str">
        <f t="shared" si="8"/>
        <v>7D</v>
      </c>
      <c r="L77">
        <f t="shared" si="9"/>
        <v>21</v>
      </c>
      <c r="M77">
        <v>1</v>
      </c>
      <c r="P77" s="30">
        <f t="shared" si="10"/>
        <v>76</v>
      </c>
      <c r="Q77" s="30" t="str">
        <f t="shared" si="11"/>
        <v>Prabu Kusuma Abdy</v>
      </c>
      <c r="R77" s="30" t="str">
        <f t="shared" si="12"/>
        <v>7D</v>
      </c>
      <c r="S77" s="30">
        <f t="shared" si="13"/>
        <v>21</v>
      </c>
      <c r="T77" s="30" t="str">
        <f t="shared" si="14"/>
        <v>Jerome polin sijabat</v>
      </c>
      <c r="U77" s="30" t="e">
        <f t="shared" si="15"/>
        <v>#VALUE!</v>
      </c>
    </row>
    <row r="78" spans="2:21" ht="15" customHeight="1" thickBot="1" x14ac:dyDescent="0.3">
      <c r="B78" s="18">
        <v>44075.352962962963</v>
      </c>
      <c r="C78" s="19" t="s">
        <v>648</v>
      </c>
      <c r="D78" s="19" t="s">
        <v>18</v>
      </c>
      <c r="E78" s="20">
        <v>22</v>
      </c>
      <c r="F78" s="19" t="s">
        <v>649</v>
      </c>
      <c r="G78" s="20">
        <v>32</v>
      </c>
      <c r="H78" s="20">
        <v>44</v>
      </c>
      <c r="I78" s="20">
        <v>12</v>
      </c>
      <c r="K78" t="str">
        <f t="shared" si="8"/>
        <v>7D</v>
      </c>
      <c r="L78">
        <f t="shared" si="9"/>
        <v>22</v>
      </c>
      <c r="M78">
        <v>1</v>
      </c>
      <c r="P78" s="30">
        <f t="shared" si="10"/>
        <v>77</v>
      </c>
      <c r="Q78" s="30" t="str">
        <f t="shared" si="11"/>
        <v>Raden Nazli Mughietsa Munief Putrabenardi</v>
      </c>
      <c r="R78" s="30" t="str">
        <f t="shared" si="12"/>
        <v>7D</v>
      </c>
      <c r="S78" s="30">
        <f t="shared" si="13"/>
        <v>22</v>
      </c>
      <c r="T78" s="30" t="str">
        <f t="shared" si="14"/>
        <v>Why? sains investigasi</v>
      </c>
      <c r="U78" s="30">
        <f t="shared" si="15"/>
        <v>13</v>
      </c>
    </row>
    <row r="79" spans="2:21" ht="15" customHeight="1" thickBot="1" x14ac:dyDescent="0.3">
      <c r="B79" s="18">
        <v>44075.34170138889</v>
      </c>
      <c r="C79" s="19" t="s">
        <v>364</v>
      </c>
      <c r="D79" s="19" t="s">
        <v>18</v>
      </c>
      <c r="E79" s="20">
        <v>23</v>
      </c>
      <c r="F79" s="19" t="s">
        <v>365</v>
      </c>
      <c r="G79" s="20">
        <v>35</v>
      </c>
      <c r="H79" s="20">
        <v>36</v>
      </c>
      <c r="I79" s="20">
        <v>2</v>
      </c>
      <c r="K79" t="str">
        <f t="shared" si="8"/>
        <v>7D</v>
      </c>
      <c r="L79">
        <f t="shared" si="9"/>
        <v>23</v>
      </c>
      <c r="M79">
        <v>1</v>
      </c>
      <c r="P79" s="30">
        <f t="shared" si="10"/>
        <v>78</v>
      </c>
      <c r="Q79" s="30" t="str">
        <f t="shared" si="11"/>
        <v>Raffi euro zakhwan damiri</v>
      </c>
      <c r="R79" s="30" t="str">
        <f t="shared" si="12"/>
        <v>7D</v>
      </c>
      <c r="S79" s="30">
        <f t="shared" si="13"/>
        <v>23</v>
      </c>
      <c r="T79" s="30" t="str">
        <f t="shared" si="14"/>
        <v>Ready player one</v>
      </c>
      <c r="U79" s="30">
        <f t="shared" si="15"/>
        <v>2</v>
      </c>
    </row>
    <row r="80" spans="2:21" ht="15" customHeight="1" thickBot="1" x14ac:dyDescent="0.3">
      <c r="B80" s="18">
        <v>44075.338240740741</v>
      </c>
      <c r="C80" s="19" t="s">
        <v>281</v>
      </c>
      <c r="D80" s="19" t="s">
        <v>18</v>
      </c>
      <c r="E80" s="20">
        <v>25</v>
      </c>
      <c r="F80" s="19" t="s">
        <v>282</v>
      </c>
      <c r="G80" s="20">
        <v>68</v>
      </c>
      <c r="H80" s="20">
        <v>70</v>
      </c>
      <c r="I80" s="19" t="s">
        <v>283</v>
      </c>
      <c r="K80" t="str">
        <f t="shared" si="8"/>
        <v>7D</v>
      </c>
      <c r="L80">
        <f t="shared" si="9"/>
        <v>25</v>
      </c>
      <c r="M80">
        <v>1</v>
      </c>
      <c r="P80" s="30">
        <f t="shared" si="10"/>
        <v>79</v>
      </c>
      <c r="Q80" s="30" t="str">
        <f t="shared" si="11"/>
        <v>Rana Zhahirah</v>
      </c>
      <c r="R80" s="30" t="str">
        <f t="shared" si="12"/>
        <v>7D</v>
      </c>
      <c r="S80" s="30">
        <f t="shared" si="13"/>
        <v>25</v>
      </c>
      <c r="T80" s="30" t="str">
        <f t="shared" si="14"/>
        <v>Dear nathan</v>
      </c>
      <c r="U80" s="30">
        <f t="shared" si="15"/>
        <v>3</v>
      </c>
    </row>
    <row r="81" spans="2:21" ht="15" customHeight="1" thickBot="1" x14ac:dyDescent="0.3">
      <c r="B81" s="18">
        <v>44075.334652777776</v>
      </c>
      <c r="C81" s="19" t="s">
        <v>150</v>
      </c>
      <c r="D81" s="19" t="s">
        <v>18</v>
      </c>
      <c r="E81" s="20">
        <v>26</v>
      </c>
      <c r="F81" s="19" t="s">
        <v>151</v>
      </c>
      <c r="G81" s="20">
        <v>31</v>
      </c>
      <c r="H81" s="20">
        <v>43</v>
      </c>
      <c r="I81" s="20">
        <v>12</v>
      </c>
      <c r="K81" t="str">
        <f t="shared" si="8"/>
        <v>7D</v>
      </c>
      <c r="L81">
        <f t="shared" si="9"/>
        <v>26</v>
      </c>
      <c r="M81">
        <v>1</v>
      </c>
      <c r="P81" s="30">
        <f t="shared" si="10"/>
        <v>80</v>
      </c>
      <c r="Q81" s="30" t="str">
        <f t="shared" si="11"/>
        <v>Rania Anindita</v>
      </c>
      <c r="R81" s="30" t="str">
        <f t="shared" si="12"/>
        <v>7D</v>
      </c>
      <c r="S81" s="30">
        <f t="shared" si="13"/>
        <v>26</v>
      </c>
      <c r="T81" s="30" t="str">
        <f t="shared" si="14"/>
        <v>GONE</v>
      </c>
      <c r="U81" s="30">
        <f t="shared" si="15"/>
        <v>13</v>
      </c>
    </row>
    <row r="82" spans="2:21" ht="15" customHeight="1" thickBot="1" x14ac:dyDescent="0.3">
      <c r="B82" s="18">
        <v>44075.335532407407</v>
      </c>
      <c r="C82" s="19" t="s">
        <v>176</v>
      </c>
      <c r="D82" s="19" t="s">
        <v>18</v>
      </c>
      <c r="E82" s="20">
        <v>27</v>
      </c>
      <c r="F82" s="19" t="s">
        <v>177</v>
      </c>
      <c r="G82" s="20">
        <v>1</v>
      </c>
      <c r="H82" s="20">
        <v>30</v>
      </c>
      <c r="I82" s="19" t="s">
        <v>178</v>
      </c>
      <c r="K82" t="str">
        <f t="shared" si="8"/>
        <v>7D</v>
      </c>
      <c r="L82">
        <f t="shared" si="9"/>
        <v>27</v>
      </c>
      <c r="M82">
        <v>1</v>
      </c>
      <c r="P82" s="30">
        <f t="shared" si="10"/>
        <v>81</v>
      </c>
      <c r="Q82" s="30" t="str">
        <f t="shared" si="11"/>
        <v>Shifa Zerlita Abadi</v>
      </c>
      <c r="R82" s="30" t="str">
        <f t="shared" si="12"/>
        <v>7D</v>
      </c>
      <c r="S82" s="30">
        <f t="shared" si="13"/>
        <v>27</v>
      </c>
      <c r="T82" s="30" t="str">
        <f t="shared" si="14"/>
        <v>Sajadah terbang</v>
      </c>
      <c r="U82" s="30">
        <f t="shared" si="15"/>
        <v>30</v>
      </c>
    </row>
    <row r="83" spans="2:21" ht="15" customHeight="1" thickBot="1" x14ac:dyDescent="0.3">
      <c r="B83" s="18">
        <v>44075.344849537039</v>
      </c>
      <c r="C83" s="19" t="s">
        <v>459</v>
      </c>
      <c r="D83" s="19" t="s">
        <v>19</v>
      </c>
      <c r="E83" s="20">
        <v>1</v>
      </c>
      <c r="F83" s="19" t="s">
        <v>460</v>
      </c>
      <c r="G83" s="20">
        <v>11</v>
      </c>
      <c r="H83" s="20">
        <v>12</v>
      </c>
      <c r="I83" s="20">
        <v>2</v>
      </c>
      <c r="K83" t="str">
        <f t="shared" si="8"/>
        <v>7E</v>
      </c>
      <c r="L83">
        <f t="shared" si="9"/>
        <v>1</v>
      </c>
      <c r="M83">
        <v>1</v>
      </c>
      <c r="P83" s="30">
        <f t="shared" si="10"/>
        <v>82</v>
      </c>
      <c r="Q83" s="30" t="str">
        <f t="shared" si="11"/>
        <v>Arya Bima Arundati</v>
      </c>
      <c r="R83" s="30" t="str">
        <f t="shared" si="12"/>
        <v>7E</v>
      </c>
      <c r="S83" s="30">
        <f t="shared" si="13"/>
        <v>1</v>
      </c>
      <c r="T83" s="30" t="str">
        <f t="shared" si="14"/>
        <v>Si Juki</v>
      </c>
      <c r="U83" s="30">
        <f t="shared" si="15"/>
        <v>2</v>
      </c>
    </row>
    <row r="84" spans="2:21" ht="15" customHeight="1" thickBot="1" x14ac:dyDescent="0.3">
      <c r="B84" s="18">
        <v>44075.335717592592</v>
      </c>
      <c r="C84" s="19" t="s">
        <v>187</v>
      </c>
      <c r="D84" s="19" t="s">
        <v>19</v>
      </c>
      <c r="E84" s="20">
        <v>2</v>
      </c>
      <c r="F84" s="19" t="s">
        <v>188</v>
      </c>
      <c r="G84" s="20">
        <v>3</v>
      </c>
      <c r="H84" s="20">
        <v>20</v>
      </c>
      <c r="I84" s="20">
        <v>17</v>
      </c>
      <c r="K84" t="str">
        <f t="shared" si="8"/>
        <v>7E</v>
      </c>
      <c r="L84">
        <f t="shared" si="9"/>
        <v>2</v>
      </c>
      <c r="M84">
        <v>1</v>
      </c>
      <c r="P84" s="30">
        <f t="shared" si="10"/>
        <v>83</v>
      </c>
      <c r="Q84" s="30" t="str">
        <f t="shared" si="11"/>
        <v>Asha Padma R. Tripradopo</v>
      </c>
      <c r="R84" s="30" t="str">
        <f t="shared" si="12"/>
        <v>7E</v>
      </c>
      <c r="S84" s="30">
        <f t="shared" si="13"/>
        <v>2</v>
      </c>
      <c r="T84" s="30" t="str">
        <f t="shared" si="14"/>
        <v>Friendzone - lempar kode sembunyi hati</v>
      </c>
      <c r="U84" s="30">
        <f t="shared" si="15"/>
        <v>18</v>
      </c>
    </row>
    <row r="85" spans="2:21" ht="15" customHeight="1" thickBot="1" x14ac:dyDescent="0.3">
      <c r="B85" s="18">
        <v>44075.319374999999</v>
      </c>
      <c r="C85" s="19" t="s">
        <v>66</v>
      </c>
      <c r="D85" s="19" t="s">
        <v>19</v>
      </c>
      <c r="E85" s="20">
        <v>4</v>
      </c>
      <c r="F85" s="19" t="s">
        <v>67</v>
      </c>
      <c r="G85" s="20">
        <v>5</v>
      </c>
      <c r="H85" s="20">
        <v>18</v>
      </c>
      <c r="I85" s="20">
        <v>23</v>
      </c>
      <c r="K85" t="str">
        <f t="shared" si="8"/>
        <v>7E</v>
      </c>
      <c r="L85">
        <f t="shared" si="9"/>
        <v>4</v>
      </c>
      <c r="M85">
        <v>1</v>
      </c>
      <c r="P85" s="30">
        <f t="shared" si="10"/>
        <v>84</v>
      </c>
      <c r="Q85" s="30" t="str">
        <f t="shared" si="11"/>
        <v>Ayuthaya Andriana</v>
      </c>
      <c r="R85" s="30" t="str">
        <f t="shared" si="12"/>
        <v>7E</v>
      </c>
      <c r="S85" s="30">
        <f t="shared" si="13"/>
        <v>4</v>
      </c>
      <c r="T85" s="30" t="str">
        <f t="shared" si="14"/>
        <v>Rasuk Risa Saraswati</v>
      </c>
      <c r="U85" s="30">
        <f t="shared" si="15"/>
        <v>14</v>
      </c>
    </row>
    <row r="86" spans="2:21" ht="15" customHeight="1" thickBot="1" x14ac:dyDescent="0.3">
      <c r="B86" s="18">
        <v>44075.345879629633</v>
      </c>
      <c r="C86" s="19" t="s">
        <v>482</v>
      </c>
      <c r="D86" s="19" t="s">
        <v>19</v>
      </c>
      <c r="E86" s="20">
        <v>5</v>
      </c>
      <c r="F86" s="19" t="s">
        <v>237</v>
      </c>
      <c r="G86" s="20">
        <v>242</v>
      </c>
      <c r="H86" s="20">
        <v>250</v>
      </c>
      <c r="I86" s="19" t="s">
        <v>483</v>
      </c>
      <c r="K86" t="str">
        <f t="shared" si="8"/>
        <v>7E</v>
      </c>
      <c r="L86">
        <f t="shared" si="9"/>
        <v>5</v>
      </c>
      <c r="M86">
        <v>1</v>
      </c>
      <c r="P86" s="30">
        <f t="shared" si="10"/>
        <v>85</v>
      </c>
      <c r="Q86" s="30" t="str">
        <f t="shared" si="11"/>
        <v>Azaria Gafar Maulana</v>
      </c>
      <c r="R86" s="30" t="str">
        <f t="shared" si="12"/>
        <v>7E</v>
      </c>
      <c r="S86" s="30">
        <f t="shared" si="13"/>
        <v>5</v>
      </c>
      <c r="T86" s="30" t="str">
        <f t="shared" si="14"/>
        <v>Bumi</v>
      </c>
      <c r="U86" s="30">
        <f t="shared" si="15"/>
        <v>9</v>
      </c>
    </row>
    <row r="87" spans="2:21" ht="15" customHeight="1" thickBot="1" x14ac:dyDescent="0.3">
      <c r="B87" s="18">
        <v>44075.343182870369</v>
      </c>
      <c r="C87" s="19" t="s">
        <v>420</v>
      </c>
      <c r="D87" s="19" t="s">
        <v>19</v>
      </c>
      <c r="E87" s="20">
        <v>8</v>
      </c>
      <c r="F87" s="19" t="s">
        <v>421</v>
      </c>
      <c r="G87" s="20">
        <v>121</v>
      </c>
      <c r="H87" s="20">
        <v>130</v>
      </c>
      <c r="I87" s="20">
        <v>10</v>
      </c>
      <c r="K87" t="str">
        <f t="shared" si="8"/>
        <v>7E</v>
      </c>
      <c r="L87">
        <f t="shared" si="9"/>
        <v>8</v>
      </c>
      <c r="M87">
        <v>1</v>
      </c>
      <c r="P87" s="30">
        <f t="shared" si="10"/>
        <v>86</v>
      </c>
      <c r="Q87" s="30" t="str">
        <f t="shared" si="11"/>
        <v>Dhamir Rasyid Resmana</v>
      </c>
      <c r="R87" s="30" t="str">
        <f t="shared" si="12"/>
        <v>7E</v>
      </c>
      <c r="S87" s="30">
        <f t="shared" si="13"/>
        <v>8</v>
      </c>
      <c r="T87" s="30" t="str">
        <f t="shared" si="14"/>
        <v>Why? The Sea</v>
      </c>
      <c r="U87" s="30">
        <f t="shared" si="15"/>
        <v>10</v>
      </c>
    </row>
    <row r="88" spans="2:21" ht="15" customHeight="1" thickBot="1" x14ac:dyDescent="0.3">
      <c r="B88" s="18">
        <v>44075.323379629626</v>
      </c>
      <c r="C88" s="19" t="s">
        <v>81</v>
      </c>
      <c r="D88" s="19" t="s">
        <v>19</v>
      </c>
      <c r="E88" s="20">
        <v>11</v>
      </c>
      <c r="F88" s="19" t="s">
        <v>82</v>
      </c>
      <c r="G88" s="20">
        <v>3</v>
      </c>
      <c r="H88" s="20">
        <v>90</v>
      </c>
      <c r="I88" s="20">
        <v>87</v>
      </c>
      <c r="K88" t="str">
        <f t="shared" si="8"/>
        <v>7E</v>
      </c>
      <c r="L88">
        <f t="shared" si="9"/>
        <v>11</v>
      </c>
      <c r="M88">
        <v>1</v>
      </c>
      <c r="P88" s="30">
        <f t="shared" si="10"/>
        <v>87</v>
      </c>
      <c r="Q88" s="30" t="str">
        <f t="shared" si="11"/>
        <v>Hakeem Ali Rose</v>
      </c>
      <c r="R88" s="30" t="str">
        <f t="shared" si="12"/>
        <v>7E</v>
      </c>
      <c r="S88" s="30">
        <f t="shared" si="13"/>
        <v>11</v>
      </c>
      <c r="T88" s="30" t="str">
        <f t="shared" si="14"/>
        <v>Mendapat Beasiswa</v>
      </c>
      <c r="U88" s="30">
        <f t="shared" si="15"/>
        <v>88</v>
      </c>
    </row>
    <row r="89" spans="2:21" ht="15" customHeight="1" thickBot="1" x14ac:dyDescent="0.3">
      <c r="B89" s="18">
        <v>44075.340648148151</v>
      </c>
      <c r="C89" s="19" t="s">
        <v>350</v>
      </c>
      <c r="D89" s="19" t="s">
        <v>19</v>
      </c>
      <c r="E89" s="20">
        <v>12</v>
      </c>
      <c r="F89" s="19" t="s">
        <v>351</v>
      </c>
      <c r="G89" s="20">
        <v>176</v>
      </c>
      <c r="H89" s="20">
        <v>180</v>
      </c>
      <c r="I89" s="20">
        <v>5</v>
      </c>
      <c r="K89" t="str">
        <f t="shared" si="8"/>
        <v>7E</v>
      </c>
      <c r="L89">
        <f t="shared" si="9"/>
        <v>12</v>
      </c>
      <c r="M89">
        <v>1</v>
      </c>
      <c r="P89" s="30">
        <f t="shared" si="10"/>
        <v>88</v>
      </c>
      <c r="Q89" s="30" t="str">
        <f t="shared" si="11"/>
        <v>harashta jannis andriansyah</v>
      </c>
      <c r="R89" s="30" t="str">
        <f t="shared" si="12"/>
        <v>7E</v>
      </c>
      <c r="S89" s="30">
        <f t="shared" si="13"/>
        <v>12</v>
      </c>
      <c r="T89" s="30" t="str">
        <f t="shared" si="14"/>
        <v>harry potter and the chamber of secrets</v>
      </c>
      <c r="U89" s="30">
        <f t="shared" si="15"/>
        <v>5</v>
      </c>
    </row>
    <row r="90" spans="2:21" ht="15" customHeight="1" thickBot="1" x14ac:dyDescent="0.3">
      <c r="B90" s="18">
        <v>44075.34447916667</v>
      </c>
      <c r="C90" s="19" t="s">
        <v>454</v>
      </c>
      <c r="D90" s="19" t="s">
        <v>19</v>
      </c>
      <c r="E90" s="20">
        <v>13</v>
      </c>
      <c r="F90" s="19" t="s">
        <v>455</v>
      </c>
      <c r="G90" s="20">
        <v>31</v>
      </c>
      <c r="H90" s="20">
        <v>52</v>
      </c>
      <c r="I90" s="20">
        <v>21</v>
      </c>
      <c r="K90" t="str">
        <f t="shared" si="8"/>
        <v>7E</v>
      </c>
      <c r="L90">
        <f t="shared" si="9"/>
        <v>13</v>
      </c>
      <c r="M90">
        <v>1</v>
      </c>
      <c r="P90" s="30">
        <f t="shared" si="10"/>
        <v>89</v>
      </c>
      <c r="Q90" s="30" t="str">
        <f t="shared" si="11"/>
        <v>Hylmi Ghanim Suryo Wicaksono</v>
      </c>
      <c r="R90" s="30" t="str">
        <f t="shared" si="12"/>
        <v>7E</v>
      </c>
      <c r="S90" s="30">
        <f t="shared" si="13"/>
        <v>13</v>
      </c>
      <c r="T90" s="30" t="str">
        <f t="shared" si="14"/>
        <v>Junior Encyclopedia</v>
      </c>
      <c r="U90" s="30">
        <f t="shared" si="15"/>
        <v>22</v>
      </c>
    </row>
    <row r="91" spans="2:21" ht="15" customHeight="1" thickBot="1" x14ac:dyDescent="0.3">
      <c r="B91" s="18">
        <v>44075.3359375</v>
      </c>
      <c r="C91" s="19" t="s">
        <v>197</v>
      </c>
      <c r="D91" s="19" t="s">
        <v>19</v>
      </c>
      <c r="E91" s="20">
        <v>14</v>
      </c>
      <c r="F91" s="19" t="s">
        <v>198</v>
      </c>
      <c r="G91" s="20">
        <v>301</v>
      </c>
      <c r="H91" s="20">
        <v>330</v>
      </c>
      <c r="I91" s="20">
        <v>29</v>
      </c>
      <c r="K91" t="str">
        <f t="shared" si="8"/>
        <v>7E</v>
      </c>
      <c r="L91">
        <f t="shared" si="9"/>
        <v>14</v>
      </c>
      <c r="M91">
        <v>1</v>
      </c>
      <c r="P91" s="30">
        <f t="shared" si="10"/>
        <v>90</v>
      </c>
      <c r="Q91" s="30" t="str">
        <f t="shared" si="11"/>
        <v>Juwayria Zafnah</v>
      </c>
      <c r="R91" s="30" t="str">
        <f t="shared" si="12"/>
        <v>7E</v>
      </c>
      <c r="S91" s="30">
        <f t="shared" si="13"/>
        <v>14</v>
      </c>
      <c r="T91" s="30" t="str">
        <f t="shared" si="14"/>
        <v>Petualangan di Pulau</v>
      </c>
      <c r="U91" s="30">
        <f t="shared" si="15"/>
        <v>30</v>
      </c>
    </row>
    <row r="92" spans="2:21" ht="15" customHeight="1" thickBot="1" x14ac:dyDescent="0.3">
      <c r="B92" s="18">
        <v>44075.357372685183</v>
      </c>
      <c r="C92" s="19" t="s">
        <v>706</v>
      </c>
      <c r="D92" s="19" t="s">
        <v>19</v>
      </c>
      <c r="E92" s="20">
        <v>16</v>
      </c>
      <c r="F92" s="19" t="s">
        <v>707</v>
      </c>
      <c r="G92" s="19">
        <v>76</v>
      </c>
      <c r="H92" s="19">
        <v>79</v>
      </c>
      <c r="I92" s="19" t="s">
        <v>380</v>
      </c>
      <c r="K92" t="str">
        <f t="shared" si="8"/>
        <v>7E</v>
      </c>
      <c r="L92">
        <f t="shared" si="9"/>
        <v>16</v>
      </c>
      <c r="M92">
        <v>1</v>
      </c>
      <c r="P92" s="30">
        <f t="shared" si="10"/>
        <v>91</v>
      </c>
      <c r="Q92" s="30" t="str">
        <f t="shared" si="11"/>
        <v>Muhammad Yumna Nur Hisyam</v>
      </c>
      <c r="R92" s="30" t="str">
        <f t="shared" si="12"/>
        <v>7E</v>
      </c>
      <c r="S92" s="30">
        <f t="shared" si="13"/>
        <v>16</v>
      </c>
      <c r="T92" s="30" t="str">
        <f t="shared" si="14"/>
        <v>Cerita perang kemerdekaan Indonesia</v>
      </c>
      <c r="U92" s="30">
        <f t="shared" si="15"/>
        <v>4</v>
      </c>
    </row>
    <row r="93" spans="2:21" ht="15" customHeight="1" thickBot="1" x14ac:dyDescent="0.3">
      <c r="B93" s="18">
        <v>44075.334062499998</v>
      </c>
      <c r="C93" s="19" t="s">
        <v>134</v>
      </c>
      <c r="D93" s="19" t="s">
        <v>19</v>
      </c>
      <c r="E93" s="20">
        <v>17</v>
      </c>
      <c r="F93" s="19" t="s">
        <v>135</v>
      </c>
      <c r="G93" s="20">
        <v>64</v>
      </c>
      <c r="H93" s="20">
        <v>111</v>
      </c>
      <c r="I93" s="20">
        <v>3</v>
      </c>
      <c r="K93" t="str">
        <f t="shared" si="8"/>
        <v>7E</v>
      </c>
      <c r="L93">
        <f t="shared" si="9"/>
        <v>17</v>
      </c>
      <c r="M93">
        <v>1</v>
      </c>
      <c r="P93" s="30">
        <f t="shared" si="10"/>
        <v>92</v>
      </c>
      <c r="Q93" s="30" t="str">
        <f t="shared" si="11"/>
        <v>Namira Aishagita Kusumahadilaga</v>
      </c>
      <c r="R93" s="30" t="str">
        <f t="shared" si="12"/>
        <v>7E</v>
      </c>
      <c r="S93" s="30">
        <f t="shared" si="13"/>
        <v>17</v>
      </c>
      <c r="T93" s="30" t="str">
        <f t="shared" si="14"/>
        <v>Busan</v>
      </c>
      <c r="U93" s="30">
        <f t="shared" si="15"/>
        <v>48</v>
      </c>
    </row>
    <row r="94" spans="2:21" ht="15" customHeight="1" thickBot="1" x14ac:dyDescent="0.3">
      <c r="B94" s="18">
        <v>44075.336226851854</v>
      </c>
      <c r="C94" s="19" t="s">
        <v>208</v>
      </c>
      <c r="D94" s="19" t="s">
        <v>19</v>
      </c>
      <c r="E94" s="20">
        <v>19</v>
      </c>
      <c r="F94" s="19" t="s">
        <v>209</v>
      </c>
      <c r="G94" s="20">
        <v>1</v>
      </c>
      <c r="H94" s="20">
        <v>56</v>
      </c>
      <c r="I94" s="20">
        <v>56</v>
      </c>
      <c r="K94" t="str">
        <f t="shared" si="8"/>
        <v>7E</v>
      </c>
      <c r="L94">
        <f t="shared" si="9"/>
        <v>19</v>
      </c>
      <c r="M94">
        <v>1</v>
      </c>
      <c r="P94" s="30">
        <f t="shared" si="10"/>
        <v>93</v>
      </c>
      <c r="Q94" s="30" t="str">
        <f t="shared" si="11"/>
        <v>Radinka Mikayla Firmansyah</v>
      </c>
      <c r="R94" s="30" t="str">
        <f t="shared" si="12"/>
        <v>7E</v>
      </c>
      <c r="S94" s="30">
        <f t="shared" si="13"/>
        <v>19</v>
      </c>
      <c r="T94" s="30" t="str">
        <f t="shared" si="14"/>
        <v>Harry potter</v>
      </c>
      <c r="U94" s="30">
        <f t="shared" si="15"/>
        <v>56</v>
      </c>
    </row>
    <row r="95" spans="2:21" ht="15" customHeight="1" thickBot="1" x14ac:dyDescent="0.3">
      <c r="B95" s="18">
        <v>44075.325254629628</v>
      </c>
      <c r="C95" s="19" t="s">
        <v>99</v>
      </c>
      <c r="D95" s="19" t="s">
        <v>19</v>
      </c>
      <c r="E95" s="20">
        <v>20</v>
      </c>
      <c r="F95" s="19" t="s">
        <v>100</v>
      </c>
      <c r="G95" s="20">
        <v>40</v>
      </c>
      <c r="H95" s="20">
        <v>50</v>
      </c>
      <c r="I95" s="20">
        <v>10</v>
      </c>
      <c r="K95" t="str">
        <f t="shared" si="8"/>
        <v>7E</v>
      </c>
      <c r="L95">
        <f t="shared" si="9"/>
        <v>20</v>
      </c>
      <c r="M95">
        <v>1</v>
      </c>
      <c r="P95" s="30">
        <f t="shared" si="10"/>
        <v>94</v>
      </c>
      <c r="Q95" s="30" t="str">
        <f t="shared" si="11"/>
        <v>Rayesha Reyhan R</v>
      </c>
      <c r="R95" s="30" t="str">
        <f t="shared" si="12"/>
        <v>7E</v>
      </c>
      <c r="S95" s="30">
        <f t="shared" si="13"/>
        <v>20</v>
      </c>
      <c r="T95" s="30" t="str">
        <f t="shared" si="14"/>
        <v>Ensiklopedia</v>
      </c>
      <c r="U95" s="30">
        <f t="shared" si="15"/>
        <v>11</v>
      </c>
    </row>
    <row r="96" spans="2:21" ht="15" customHeight="1" thickBot="1" x14ac:dyDescent="0.3">
      <c r="B96" s="18">
        <v>44075.326377314814</v>
      </c>
      <c r="C96" s="19" t="s">
        <v>101</v>
      </c>
      <c r="D96" s="19" t="s">
        <v>19</v>
      </c>
      <c r="E96" s="20">
        <v>23</v>
      </c>
      <c r="F96" s="19" t="s">
        <v>102</v>
      </c>
      <c r="G96" s="19" t="s">
        <v>103</v>
      </c>
      <c r="H96" s="19" t="s">
        <v>104</v>
      </c>
      <c r="I96" s="20">
        <v>28</v>
      </c>
      <c r="K96" t="str">
        <f t="shared" si="8"/>
        <v>7E</v>
      </c>
      <c r="L96">
        <f t="shared" si="9"/>
        <v>23</v>
      </c>
      <c r="M96">
        <v>1</v>
      </c>
      <c r="P96" s="30">
        <f t="shared" si="10"/>
        <v>95</v>
      </c>
      <c r="Q96" s="30" t="str">
        <f t="shared" si="11"/>
        <v>Reno Sabastian Faza Musthafa</v>
      </c>
      <c r="R96" s="30" t="str">
        <f t="shared" si="12"/>
        <v>7E</v>
      </c>
      <c r="S96" s="30">
        <f t="shared" si="13"/>
        <v>23</v>
      </c>
      <c r="T96" s="30" t="str">
        <f t="shared" si="14"/>
        <v>Sang Pemimpi</v>
      </c>
      <c r="U96" s="30" t="e">
        <f t="shared" si="15"/>
        <v>#VALUE!</v>
      </c>
    </row>
    <row r="97" spans="2:21" ht="15" customHeight="1" thickBot="1" x14ac:dyDescent="0.3">
      <c r="B97" s="18">
        <v>44075.308530092596</v>
      </c>
      <c r="C97" s="19" t="s">
        <v>52</v>
      </c>
      <c r="D97" s="19" t="s">
        <v>19</v>
      </c>
      <c r="E97" s="20">
        <v>25</v>
      </c>
      <c r="F97" s="19" t="s">
        <v>53</v>
      </c>
      <c r="G97" s="19" t="s">
        <v>54</v>
      </c>
      <c r="H97" s="19" t="s">
        <v>55</v>
      </c>
      <c r="I97" s="19" t="s">
        <v>56</v>
      </c>
      <c r="K97" t="str">
        <f t="shared" si="8"/>
        <v>7E</v>
      </c>
      <c r="L97">
        <f t="shared" si="9"/>
        <v>25</v>
      </c>
      <c r="M97">
        <v>1</v>
      </c>
      <c r="P97" s="30">
        <f t="shared" si="10"/>
        <v>96</v>
      </c>
      <c r="Q97" s="30" t="str">
        <f t="shared" si="11"/>
        <v>satria jamie ardiya</v>
      </c>
      <c r="R97" s="30" t="str">
        <f t="shared" si="12"/>
        <v>7E</v>
      </c>
      <c r="S97" s="30">
        <f t="shared" si="13"/>
        <v>25</v>
      </c>
      <c r="T97" s="30" t="str">
        <f t="shared" si="14"/>
        <v>Babi Ngesot</v>
      </c>
      <c r="U97" s="30" t="e">
        <f t="shared" si="15"/>
        <v>#VALUE!</v>
      </c>
    </row>
    <row r="98" spans="2:21" ht="15" customHeight="1" thickBot="1" x14ac:dyDescent="0.3">
      <c r="B98" s="18">
        <v>44075.337511574071</v>
      </c>
      <c r="C98" s="19" t="s">
        <v>244</v>
      </c>
      <c r="D98" s="19" t="s">
        <v>20</v>
      </c>
      <c r="E98" s="20">
        <v>1</v>
      </c>
      <c r="F98" s="19" t="s">
        <v>245</v>
      </c>
      <c r="G98" s="20">
        <v>1</v>
      </c>
      <c r="H98" s="20">
        <v>10</v>
      </c>
      <c r="I98" s="19" t="s">
        <v>246</v>
      </c>
      <c r="K98" t="str">
        <f t="shared" si="8"/>
        <v>7F</v>
      </c>
      <c r="L98">
        <f t="shared" si="9"/>
        <v>1</v>
      </c>
      <c r="M98">
        <v>1</v>
      </c>
      <c r="P98" s="30">
        <f t="shared" si="10"/>
        <v>97</v>
      </c>
      <c r="Q98" s="30" t="str">
        <f t="shared" si="11"/>
        <v>Alvin Andrianto Irawan</v>
      </c>
      <c r="R98" s="30" t="str">
        <f t="shared" si="12"/>
        <v>7F</v>
      </c>
      <c r="S98" s="30">
        <f t="shared" si="13"/>
        <v>1</v>
      </c>
      <c r="T98" s="30" t="str">
        <f t="shared" si="14"/>
        <v>Diary Si Bocah Tengil Rodrick Yang Semena-mena</v>
      </c>
      <c r="U98" s="30">
        <f t="shared" si="15"/>
        <v>10</v>
      </c>
    </row>
    <row r="99" spans="2:21" ht="15" customHeight="1" thickBot="1" x14ac:dyDescent="0.3">
      <c r="B99" s="18">
        <v>44075.33734953704</v>
      </c>
      <c r="C99" s="19" t="s">
        <v>238</v>
      </c>
      <c r="D99" s="19" t="s">
        <v>20</v>
      </c>
      <c r="E99" s="20">
        <v>2</v>
      </c>
      <c r="F99" s="19" t="s">
        <v>239</v>
      </c>
      <c r="G99" s="20">
        <v>180</v>
      </c>
      <c r="H99" s="20">
        <v>190</v>
      </c>
      <c r="I99" s="20">
        <v>10</v>
      </c>
      <c r="K99" t="str">
        <f t="shared" si="8"/>
        <v>7F</v>
      </c>
      <c r="L99">
        <f t="shared" si="9"/>
        <v>2</v>
      </c>
      <c r="M99">
        <v>1</v>
      </c>
      <c r="P99" s="30">
        <f t="shared" si="10"/>
        <v>98</v>
      </c>
      <c r="Q99" s="30" t="str">
        <f t="shared" si="11"/>
        <v>Alya Hana</v>
      </c>
      <c r="R99" s="30" t="str">
        <f t="shared" si="12"/>
        <v>7F</v>
      </c>
      <c r="S99" s="30">
        <f t="shared" si="13"/>
        <v>2</v>
      </c>
      <c r="T99" s="30" t="str">
        <f t="shared" si="14"/>
        <v>Lima Sekawan : Beraksi Kembali</v>
      </c>
      <c r="U99" s="30">
        <f t="shared" si="15"/>
        <v>11</v>
      </c>
    </row>
    <row r="100" spans="2:21" ht="15" customHeight="1" thickBot="1" x14ac:dyDescent="0.3">
      <c r="B100" s="18">
        <v>44075.335069444445</v>
      </c>
      <c r="C100" s="19" t="s">
        <v>164</v>
      </c>
      <c r="D100" s="19" t="s">
        <v>20</v>
      </c>
      <c r="E100" s="20">
        <v>3</v>
      </c>
      <c r="F100" s="19" t="s">
        <v>165</v>
      </c>
      <c r="G100" s="20">
        <v>11</v>
      </c>
      <c r="H100" s="20">
        <v>13</v>
      </c>
      <c r="I100" s="20">
        <v>3</v>
      </c>
      <c r="K100" t="str">
        <f t="shared" si="8"/>
        <v>7F</v>
      </c>
      <c r="L100">
        <f t="shared" si="9"/>
        <v>3</v>
      </c>
      <c r="M100">
        <v>1</v>
      </c>
      <c r="P100" s="30">
        <f t="shared" si="10"/>
        <v>99</v>
      </c>
      <c r="Q100" s="30" t="str">
        <f t="shared" si="11"/>
        <v>Anindita Abdiah Mukhsi</v>
      </c>
      <c r="R100" s="30" t="str">
        <f t="shared" si="12"/>
        <v>7F</v>
      </c>
      <c r="S100" s="30">
        <f t="shared" si="13"/>
        <v>3</v>
      </c>
      <c r="T100" s="30" t="str">
        <f t="shared" si="14"/>
        <v>Haunted Village</v>
      </c>
      <c r="U100" s="30">
        <f t="shared" si="15"/>
        <v>3</v>
      </c>
    </row>
    <row r="101" spans="2:21" ht="15" customHeight="1" thickBot="1" x14ac:dyDescent="0.3">
      <c r="B101" s="18">
        <v>44075.349826388891</v>
      </c>
      <c r="C101" s="19" t="s">
        <v>575</v>
      </c>
      <c r="D101" s="19" t="s">
        <v>20</v>
      </c>
      <c r="E101" s="20">
        <v>4</v>
      </c>
      <c r="F101" s="19" t="s">
        <v>576</v>
      </c>
      <c r="G101" s="20">
        <v>129</v>
      </c>
      <c r="H101" s="20">
        <v>139</v>
      </c>
      <c r="I101" s="20">
        <v>10</v>
      </c>
      <c r="K101" t="str">
        <f t="shared" si="8"/>
        <v>7F</v>
      </c>
      <c r="L101">
        <f t="shared" si="9"/>
        <v>4</v>
      </c>
      <c r="M101">
        <v>1</v>
      </c>
      <c r="P101" s="30">
        <f t="shared" si="10"/>
        <v>100</v>
      </c>
      <c r="Q101" s="30" t="str">
        <f t="shared" si="11"/>
        <v>Athalla Raissa Eikla Faizal</v>
      </c>
      <c r="R101" s="30" t="str">
        <f t="shared" si="12"/>
        <v>7F</v>
      </c>
      <c r="S101" s="30">
        <f t="shared" si="13"/>
        <v>4</v>
      </c>
      <c r="T101" s="30" t="str">
        <f t="shared" si="14"/>
        <v>The Famous Five : Five Go Off To Camp</v>
      </c>
      <c r="U101" s="30">
        <f t="shared" si="15"/>
        <v>11</v>
      </c>
    </row>
    <row r="102" spans="2:21" ht="15" customHeight="1" thickBot="1" x14ac:dyDescent="0.3">
      <c r="B102" s="18">
        <v>44075.329942129632</v>
      </c>
      <c r="C102" s="19" t="s">
        <v>118</v>
      </c>
      <c r="D102" s="19" t="s">
        <v>20</v>
      </c>
      <c r="E102" s="20">
        <v>7</v>
      </c>
      <c r="F102" s="19" t="s">
        <v>119</v>
      </c>
      <c r="G102" s="20">
        <v>32</v>
      </c>
      <c r="H102" s="20">
        <v>37</v>
      </c>
      <c r="I102" s="20">
        <v>6</v>
      </c>
      <c r="K102" t="str">
        <f t="shared" si="8"/>
        <v>7F</v>
      </c>
      <c r="L102">
        <f t="shared" si="9"/>
        <v>7</v>
      </c>
      <c r="M102">
        <v>1</v>
      </c>
      <c r="P102" s="30">
        <f t="shared" si="10"/>
        <v>101</v>
      </c>
      <c r="Q102" s="30" t="str">
        <f t="shared" si="11"/>
        <v>Defina Ramadhani Kurniawan</v>
      </c>
      <c r="R102" s="30" t="str">
        <f t="shared" si="12"/>
        <v>7F</v>
      </c>
      <c r="S102" s="30">
        <f t="shared" si="13"/>
        <v>7</v>
      </c>
      <c r="T102" s="30" t="str">
        <f t="shared" si="14"/>
        <v>world ghost stories:wanita di atas salju</v>
      </c>
      <c r="U102" s="30">
        <f t="shared" si="15"/>
        <v>6</v>
      </c>
    </row>
    <row r="103" spans="2:21" ht="15" customHeight="1" thickBot="1" x14ac:dyDescent="0.3">
      <c r="B103" s="18">
        <v>44075.340543981481</v>
      </c>
      <c r="C103" s="19" t="s">
        <v>341</v>
      </c>
      <c r="D103" s="19" t="s">
        <v>20</v>
      </c>
      <c r="E103" s="20">
        <v>8</v>
      </c>
      <c r="F103" s="19" t="s">
        <v>342</v>
      </c>
      <c r="G103" s="20">
        <v>101</v>
      </c>
      <c r="H103" s="20">
        <v>101</v>
      </c>
      <c r="I103" s="20">
        <v>101</v>
      </c>
      <c r="K103" t="str">
        <f t="shared" si="8"/>
        <v>7F</v>
      </c>
      <c r="L103">
        <f t="shared" si="9"/>
        <v>8</v>
      </c>
      <c r="M103">
        <v>1</v>
      </c>
      <c r="P103" s="30">
        <f t="shared" si="10"/>
        <v>102</v>
      </c>
      <c r="Q103" s="30" t="str">
        <f t="shared" si="11"/>
        <v>Dimas Zaki Maulana</v>
      </c>
      <c r="R103" s="30" t="str">
        <f t="shared" si="12"/>
        <v>7F</v>
      </c>
      <c r="S103" s="30">
        <f t="shared" si="13"/>
        <v>8</v>
      </c>
      <c r="T103" s="30" t="str">
        <f t="shared" si="14"/>
        <v>Si Juki Petualangan di Belitung</v>
      </c>
      <c r="U103" s="30">
        <f t="shared" si="15"/>
        <v>1</v>
      </c>
    </row>
    <row r="104" spans="2:21" ht="15" customHeight="1" thickBot="1" x14ac:dyDescent="0.3">
      <c r="B104" s="18">
        <v>44075.334675925929</v>
      </c>
      <c r="C104" s="19" t="s">
        <v>152</v>
      </c>
      <c r="D104" s="19" t="s">
        <v>20</v>
      </c>
      <c r="E104" s="20">
        <v>9</v>
      </c>
      <c r="F104" s="19" t="s">
        <v>153</v>
      </c>
      <c r="G104" s="20">
        <v>27</v>
      </c>
      <c r="H104" s="20">
        <v>40</v>
      </c>
      <c r="I104" s="20">
        <v>14</v>
      </c>
      <c r="K104" t="str">
        <f t="shared" si="8"/>
        <v>7F</v>
      </c>
      <c r="L104">
        <f t="shared" si="9"/>
        <v>9</v>
      </c>
      <c r="M104">
        <v>1</v>
      </c>
      <c r="P104" s="30">
        <f t="shared" si="10"/>
        <v>103</v>
      </c>
      <c r="Q104" s="30" t="str">
        <f t="shared" si="11"/>
        <v>Faira Fitriyani Djajasasmita</v>
      </c>
      <c r="R104" s="30" t="str">
        <f t="shared" si="12"/>
        <v>7F</v>
      </c>
      <c r="S104" s="30">
        <f t="shared" si="13"/>
        <v>9</v>
      </c>
      <c r="T104" s="30" t="str">
        <f t="shared" si="14"/>
        <v>Gara gara angpao</v>
      </c>
      <c r="U104" s="30">
        <f t="shared" si="15"/>
        <v>14</v>
      </c>
    </row>
    <row r="105" spans="2:21" ht="15" customHeight="1" thickBot="1" x14ac:dyDescent="0.3">
      <c r="B105" s="18">
        <v>44075.343043981484</v>
      </c>
      <c r="C105" s="19" t="s">
        <v>416</v>
      </c>
      <c r="D105" s="19" t="s">
        <v>20</v>
      </c>
      <c r="E105" s="20">
        <v>10</v>
      </c>
      <c r="F105" s="19" t="s">
        <v>417</v>
      </c>
      <c r="G105" s="19" t="s">
        <v>418</v>
      </c>
      <c r="H105" s="19" t="s">
        <v>418</v>
      </c>
      <c r="I105" s="19" t="s">
        <v>419</v>
      </c>
      <c r="K105" t="str">
        <f t="shared" si="8"/>
        <v>7F</v>
      </c>
      <c r="L105">
        <f t="shared" si="9"/>
        <v>10</v>
      </c>
      <c r="M105">
        <v>1</v>
      </c>
      <c r="P105" s="30">
        <f t="shared" si="10"/>
        <v>104</v>
      </c>
      <c r="Q105" s="30" t="str">
        <f t="shared" si="11"/>
        <v>Gandhi Mahardika Setiaboedi</v>
      </c>
      <c r="R105" s="30" t="str">
        <f t="shared" si="12"/>
        <v>7F</v>
      </c>
      <c r="S105" s="30">
        <f t="shared" si="13"/>
        <v>10</v>
      </c>
      <c r="T105" s="30" t="str">
        <f t="shared" si="14"/>
        <v>Komik manga Naruto</v>
      </c>
      <c r="U105" s="30" t="e">
        <f t="shared" si="15"/>
        <v>#VALUE!</v>
      </c>
    </row>
    <row r="106" spans="2:21" ht="15" customHeight="1" thickBot="1" x14ac:dyDescent="0.3">
      <c r="B106" s="18">
        <v>44075.335173611114</v>
      </c>
      <c r="C106" s="19" t="s">
        <v>166</v>
      </c>
      <c r="D106" s="19" t="s">
        <v>20</v>
      </c>
      <c r="E106" s="20">
        <v>12</v>
      </c>
      <c r="F106" s="19" t="s">
        <v>167</v>
      </c>
      <c r="G106" s="20">
        <v>149</v>
      </c>
      <c r="H106" s="20">
        <v>173</v>
      </c>
      <c r="I106" s="20">
        <v>24</v>
      </c>
      <c r="K106" t="str">
        <f t="shared" si="8"/>
        <v>7F</v>
      </c>
      <c r="L106">
        <f t="shared" si="9"/>
        <v>12</v>
      </c>
      <c r="M106">
        <v>1</v>
      </c>
      <c r="P106" s="30">
        <f t="shared" si="10"/>
        <v>105</v>
      </c>
      <c r="Q106" s="30" t="str">
        <f t="shared" si="11"/>
        <v>Keisha Callista Putri</v>
      </c>
      <c r="R106" s="30" t="str">
        <f t="shared" si="12"/>
        <v>7F</v>
      </c>
      <c r="S106" s="30">
        <f t="shared" si="13"/>
        <v>12</v>
      </c>
      <c r="T106" s="30" t="str">
        <f t="shared" si="14"/>
        <v>Twenty Thousand Leagues Under The Sea</v>
      </c>
      <c r="U106" s="30">
        <f t="shared" si="15"/>
        <v>25</v>
      </c>
    </row>
    <row r="107" spans="2:21" ht="15" customHeight="1" thickBot="1" x14ac:dyDescent="0.3">
      <c r="B107" s="18">
        <v>44075.333645833336</v>
      </c>
      <c r="C107" s="19" t="s">
        <v>128</v>
      </c>
      <c r="D107" s="19" t="s">
        <v>20</v>
      </c>
      <c r="E107" s="20">
        <v>13</v>
      </c>
      <c r="F107" s="19" t="s">
        <v>129</v>
      </c>
      <c r="G107" s="20">
        <v>1</v>
      </c>
      <c r="H107" s="20">
        <v>34</v>
      </c>
      <c r="I107" s="20">
        <v>34</v>
      </c>
      <c r="K107" t="str">
        <f t="shared" si="8"/>
        <v>7F</v>
      </c>
      <c r="L107">
        <f t="shared" si="9"/>
        <v>13</v>
      </c>
      <c r="M107">
        <v>1</v>
      </c>
      <c r="P107" s="30">
        <f t="shared" si="10"/>
        <v>106</v>
      </c>
      <c r="Q107" s="30" t="str">
        <f t="shared" si="11"/>
        <v>Maylika Tiarani Putri</v>
      </c>
      <c r="R107" s="30" t="str">
        <f t="shared" si="12"/>
        <v>7F</v>
      </c>
      <c r="S107" s="30">
        <f t="shared" si="13"/>
        <v>13</v>
      </c>
      <c r="T107" s="30" t="str">
        <f t="shared" si="14"/>
        <v>Keluarga super irit</v>
      </c>
      <c r="U107" s="30">
        <f t="shared" si="15"/>
        <v>34</v>
      </c>
    </row>
    <row r="108" spans="2:21" ht="15" customHeight="1" thickBot="1" x14ac:dyDescent="0.3">
      <c r="B108" s="18">
        <v>44075.334467592591</v>
      </c>
      <c r="C108" s="19" t="s">
        <v>138</v>
      </c>
      <c r="D108" s="19" t="s">
        <v>20</v>
      </c>
      <c r="E108" s="20">
        <v>14</v>
      </c>
      <c r="F108" s="19" t="s">
        <v>139</v>
      </c>
      <c r="G108" s="20">
        <v>141</v>
      </c>
      <c r="H108" s="20">
        <v>151</v>
      </c>
      <c r="I108" s="20">
        <v>10</v>
      </c>
      <c r="K108" t="str">
        <f t="shared" si="8"/>
        <v>7F</v>
      </c>
      <c r="L108">
        <f t="shared" si="9"/>
        <v>14</v>
      </c>
      <c r="M108">
        <v>1</v>
      </c>
      <c r="P108" s="30">
        <f t="shared" si="10"/>
        <v>107</v>
      </c>
      <c r="Q108" s="30" t="str">
        <f t="shared" si="11"/>
        <v>Mohammad Fadelis Jibril</v>
      </c>
      <c r="R108" s="30" t="str">
        <f t="shared" si="12"/>
        <v>7F</v>
      </c>
      <c r="S108" s="30">
        <f t="shared" si="13"/>
        <v>14</v>
      </c>
      <c r="T108" s="30" t="str">
        <f t="shared" si="14"/>
        <v>Selena</v>
      </c>
      <c r="U108" s="30">
        <f t="shared" si="15"/>
        <v>11</v>
      </c>
    </row>
    <row r="109" spans="2:21" ht="15" customHeight="1" thickBot="1" x14ac:dyDescent="0.3">
      <c r="B109" s="18">
        <v>44075.350983796299</v>
      </c>
      <c r="C109" s="19" t="s">
        <v>611</v>
      </c>
      <c r="D109" s="19" t="s">
        <v>20</v>
      </c>
      <c r="E109" s="20">
        <v>15</v>
      </c>
      <c r="F109" s="19" t="s">
        <v>612</v>
      </c>
      <c r="G109" s="20">
        <v>141</v>
      </c>
      <c r="H109" s="20">
        <v>141</v>
      </c>
      <c r="I109" s="20">
        <v>141</v>
      </c>
      <c r="K109" t="str">
        <f t="shared" si="8"/>
        <v>7F</v>
      </c>
      <c r="L109">
        <f t="shared" si="9"/>
        <v>15</v>
      </c>
      <c r="M109">
        <v>1</v>
      </c>
      <c r="P109" s="30">
        <f t="shared" si="10"/>
        <v>108</v>
      </c>
      <c r="Q109" s="30" t="str">
        <f t="shared" si="11"/>
        <v>Muhammad Hilmy Wiratama</v>
      </c>
      <c r="R109" s="30" t="str">
        <f t="shared" si="12"/>
        <v>7F</v>
      </c>
      <c r="S109" s="30">
        <f t="shared" si="13"/>
        <v>15</v>
      </c>
      <c r="T109" s="30" t="str">
        <f t="shared" si="14"/>
        <v>Tintin di Tanah Sovyet</v>
      </c>
      <c r="U109" s="30">
        <f t="shared" si="15"/>
        <v>1</v>
      </c>
    </row>
    <row r="110" spans="2:21" ht="15" customHeight="1" thickBot="1" x14ac:dyDescent="0.3">
      <c r="B110" s="18">
        <v>44075.34033564815</v>
      </c>
      <c r="C110" s="19" t="s">
        <v>332</v>
      </c>
      <c r="D110" s="19" t="s">
        <v>20</v>
      </c>
      <c r="E110" s="20">
        <v>16</v>
      </c>
      <c r="F110" s="19" t="s">
        <v>333</v>
      </c>
      <c r="G110" s="20">
        <v>6</v>
      </c>
      <c r="H110" s="20">
        <v>18</v>
      </c>
      <c r="I110" s="20">
        <v>12</v>
      </c>
      <c r="K110" t="str">
        <f t="shared" si="8"/>
        <v>7F</v>
      </c>
      <c r="L110">
        <f t="shared" si="9"/>
        <v>16</v>
      </c>
      <c r="M110">
        <v>1</v>
      </c>
      <c r="P110" s="30">
        <f t="shared" si="10"/>
        <v>109</v>
      </c>
      <c r="Q110" s="30" t="str">
        <f t="shared" si="11"/>
        <v>Nadia Tanisha Ariana</v>
      </c>
      <c r="R110" s="30" t="str">
        <f t="shared" si="12"/>
        <v>7F</v>
      </c>
      <c r="S110" s="30">
        <f t="shared" si="13"/>
        <v>16</v>
      </c>
      <c r="T110" s="30" t="str">
        <f t="shared" si="14"/>
        <v>Perpustakaan Misterius</v>
      </c>
      <c r="U110" s="30">
        <f t="shared" si="15"/>
        <v>13</v>
      </c>
    </row>
    <row r="111" spans="2:21" ht="15" customHeight="1" thickBot="1" x14ac:dyDescent="0.3">
      <c r="B111" s="18">
        <v>44075.337627314817</v>
      </c>
      <c r="C111" s="19" t="s">
        <v>253</v>
      </c>
      <c r="D111" s="19" t="s">
        <v>20</v>
      </c>
      <c r="E111" s="20">
        <v>19</v>
      </c>
      <c r="F111" s="19" t="s">
        <v>254</v>
      </c>
      <c r="G111" s="20">
        <v>1</v>
      </c>
      <c r="H111" s="20">
        <v>10</v>
      </c>
      <c r="I111" s="20">
        <v>10</v>
      </c>
      <c r="K111" t="str">
        <f t="shared" si="8"/>
        <v>7F</v>
      </c>
      <c r="L111">
        <f t="shared" si="9"/>
        <v>19</v>
      </c>
      <c r="M111">
        <v>1</v>
      </c>
      <c r="P111" s="30">
        <f t="shared" si="10"/>
        <v>110</v>
      </c>
      <c r="Q111" s="30" t="str">
        <f t="shared" si="11"/>
        <v>Raziv Athalla T</v>
      </c>
      <c r="R111" s="30" t="str">
        <f t="shared" si="12"/>
        <v>7F</v>
      </c>
      <c r="S111" s="30">
        <f t="shared" si="13"/>
        <v>19</v>
      </c>
      <c r="T111" s="30" t="str">
        <f t="shared" si="14"/>
        <v>Formula drift</v>
      </c>
      <c r="U111" s="30">
        <f t="shared" si="15"/>
        <v>10</v>
      </c>
    </row>
    <row r="112" spans="2:21" ht="15" customHeight="1" thickBot="1" x14ac:dyDescent="0.3">
      <c r="B112" s="18">
        <v>44075.338148148148</v>
      </c>
      <c r="C112" s="19" t="s">
        <v>277</v>
      </c>
      <c r="D112" s="19" t="s">
        <v>20</v>
      </c>
      <c r="E112" s="20">
        <v>19</v>
      </c>
      <c r="F112" s="19" t="s">
        <v>278</v>
      </c>
      <c r="G112" s="20">
        <v>7</v>
      </c>
      <c r="H112" s="20">
        <v>50</v>
      </c>
      <c r="I112" s="20">
        <v>43</v>
      </c>
      <c r="K112" t="str">
        <f t="shared" si="8"/>
        <v>7F</v>
      </c>
      <c r="L112">
        <f t="shared" si="9"/>
        <v>19</v>
      </c>
      <c r="M112">
        <v>1</v>
      </c>
      <c r="P112" s="30">
        <f t="shared" si="10"/>
        <v>111</v>
      </c>
      <c r="Q112" s="30" t="str">
        <f t="shared" si="11"/>
        <v>Nauvallo Himawan</v>
      </c>
      <c r="R112" s="30" t="str">
        <f t="shared" si="12"/>
        <v>7F</v>
      </c>
      <c r="S112" s="30">
        <f t="shared" si="13"/>
        <v>19</v>
      </c>
      <c r="T112" s="30" t="str">
        <f t="shared" si="14"/>
        <v>harry potter and the cursed child</v>
      </c>
      <c r="U112" s="30">
        <f t="shared" si="15"/>
        <v>44</v>
      </c>
    </row>
    <row r="113" spans="2:21" ht="15" customHeight="1" thickBot="1" x14ac:dyDescent="0.3">
      <c r="B113" s="18">
        <v>44075.345891203702</v>
      </c>
      <c r="C113" s="19" t="s">
        <v>484</v>
      </c>
      <c r="D113" s="19" t="s">
        <v>20</v>
      </c>
      <c r="E113" s="20">
        <v>20</v>
      </c>
      <c r="F113" s="19" t="s">
        <v>485</v>
      </c>
      <c r="G113" s="20">
        <v>251</v>
      </c>
      <c r="H113" s="20">
        <v>266</v>
      </c>
      <c r="I113" s="20">
        <v>15</v>
      </c>
      <c r="K113" t="str">
        <f t="shared" si="8"/>
        <v>7F</v>
      </c>
      <c r="L113">
        <f t="shared" si="9"/>
        <v>20</v>
      </c>
      <c r="M113">
        <v>1</v>
      </c>
      <c r="P113" s="30">
        <f t="shared" si="10"/>
        <v>112</v>
      </c>
      <c r="Q113" s="30" t="str">
        <f t="shared" si="11"/>
        <v>Raden Raissa Ardine Fakhirah</v>
      </c>
      <c r="R113" s="30" t="str">
        <f t="shared" si="12"/>
        <v>7F</v>
      </c>
      <c r="S113" s="30">
        <f t="shared" si="13"/>
        <v>20</v>
      </c>
      <c r="T113" s="30" t="str">
        <f t="shared" si="14"/>
        <v>Mariposa</v>
      </c>
      <c r="U113" s="30">
        <f t="shared" si="15"/>
        <v>16</v>
      </c>
    </row>
    <row r="114" spans="2:21" ht="15" customHeight="1" thickBot="1" x14ac:dyDescent="0.3">
      <c r="B114" s="18">
        <v>44075.342442129629</v>
      </c>
      <c r="C114" s="19" t="s">
        <v>397</v>
      </c>
      <c r="D114" s="19" t="s">
        <v>20</v>
      </c>
      <c r="E114" s="20">
        <v>21</v>
      </c>
      <c r="F114" s="19" t="s">
        <v>398</v>
      </c>
      <c r="G114" s="20">
        <v>21</v>
      </c>
      <c r="H114" s="20">
        <v>29</v>
      </c>
      <c r="I114" s="20">
        <v>8</v>
      </c>
      <c r="K114" t="str">
        <f t="shared" si="8"/>
        <v>7F</v>
      </c>
      <c r="L114">
        <f t="shared" si="9"/>
        <v>21</v>
      </c>
      <c r="M114">
        <v>1</v>
      </c>
      <c r="P114" s="30">
        <f t="shared" si="10"/>
        <v>113</v>
      </c>
      <c r="Q114" s="30" t="str">
        <f t="shared" si="11"/>
        <v>Rafid Zia Kurniawan</v>
      </c>
      <c r="R114" s="30" t="str">
        <f t="shared" si="12"/>
        <v>7F</v>
      </c>
      <c r="S114" s="30">
        <f t="shared" si="13"/>
        <v>21</v>
      </c>
      <c r="T114" s="30" t="str">
        <f t="shared" si="14"/>
        <v>The Lost Symbol</v>
      </c>
      <c r="U114" s="30">
        <f t="shared" si="15"/>
        <v>9</v>
      </c>
    </row>
    <row r="115" spans="2:21" ht="15" customHeight="1" thickBot="1" x14ac:dyDescent="0.3">
      <c r="B115" s="18">
        <v>44075.337916666664</v>
      </c>
      <c r="C115" s="19" t="s">
        <v>265</v>
      </c>
      <c r="D115" s="19" t="s">
        <v>20</v>
      </c>
      <c r="E115" s="20">
        <v>22</v>
      </c>
      <c r="F115" s="19" t="s">
        <v>266</v>
      </c>
      <c r="G115" s="20">
        <v>2</v>
      </c>
      <c r="H115" s="20">
        <v>2</v>
      </c>
      <c r="I115" s="20">
        <v>12</v>
      </c>
      <c r="K115" t="str">
        <f t="shared" si="8"/>
        <v>7F</v>
      </c>
      <c r="L115">
        <f t="shared" si="9"/>
        <v>22</v>
      </c>
      <c r="M115">
        <v>1</v>
      </c>
      <c r="P115" s="30">
        <f t="shared" si="10"/>
        <v>114</v>
      </c>
      <c r="Q115" s="30" t="str">
        <f t="shared" si="11"/>
        <v>Rasya Raditya Rachman</v>
      </c>
      <c r="R115" s="30" t="str">
        <f t="shared" si="12"/>
        <v>7F</v>
      </c>
      <c r="S115" s="30">
        <f t="shared" si="13"/>
        <v>22</v>
      </c>
      <c r="T115" s="30" t="str">
        <f t="shared" si="14"/>
        <v>Ubur Ubur Lembur</v>
      </c>
      <c r="U115" s="30">
        <f t="shared" si="15"/>
        <v>1</v>
      </c>
    </row>
    <row r="116" spans="2:21" ht="15" customHeight="1" thickBot="1" x14ac:dyDescent="0.3">
      <c r="B116" s="18">
        <v>44075.335914351854</v>
      </c>
      <c r="C116" s="19" t="s">
        <v>195</v>
      </c>
      <c r="D116" s="19" t="s">
        <v>20</v>
      </c>
      <c r="E116" s="20">
        <v>23</v>
      </c>
      <c r="F116" s="19" t="s">
        <v>196</v>
      </c>
      <c r="G116" s="20">
        <v>170</v>
      </c>
      <c r="H116" s="20">
        <v>177</v>
      </c>
      <c r="I116" s="20">
        <v>8</v>
      </c>
      <c r="K116" t="str">
        <f t="shared" si="8"/>
        <v>7F</v>
      </c>
      <c r="L116">
        <f t="shared" si="9"/>
        <v>23</v>
      </c>
      <c r="M116">
        <v>1</v>
      </c>
      <c r="P116" s="30">
        <f t="shared" si="10"/>
        <v>115</v>
      </c>
      <c r="Q116" s="30" t="str">
        <f t="shared" si="11"/>
        <v>Revany Dealova Soekasno Putri</v>
      </c>
      <c r="R116" s="30" t="str">
        <f t="shared" si="12"/>
        <v>7F</v>
      </c>
      <c r="S116" s="30">
        <f t="shared" si="13"/>
        <v>23</v>
      </c>
      <c r="T116" s="30" t="str">
        <f t="shared" si="14"/>
        <v>Pulang</v>
      </c>
      <c r="U116" s="30">
        <f t="shared" si="15"/>
        <v>8</v>
      </c>
    </row>
    <row r="117" spans="2:21" ht="15" customHeight="1" thickBot="1" x14ac:dyDescent="0.3">
      <c r="B117" s="18">
        <v>44075.342650462961</v>
      </c>
      <c r="C117" s="19" t="s">
        <v>404</v>
      </c>
      <c r="D117" s="19" t="s">
        <v>20</v>
      </c>
      <c r="E117" s="20">
        <v>24</v>
      </c>
      <c r="F117" s="19" t="s">
        <v>405</v>
      </c>
      <c r="G117" s="19" t="s">
        <v>405</v>
      </c>
      <c r="H117" s="19" t="s">
        <v>405</v>
      </c>
      <c r="I117" s="19" t="s">
        <v>405</v>
      </c>
      <c r="K117" t="str">
        <f t="shared" si="8"/>
        <v>7F</v>
      </c>
      <c r="L117">
        <f t="shared" si="9"/>
        <v>24</v>
      </c>
      <c r="M117">
        <v>1</v>
      </c>
      <c r="P117" s="30">
        <f t="shared" si="10"/>
        <v>116</v>
      </c>
      <c r="Q117" s="30" t="str">
        <f t="shared" si="11"/>
        <v>Ronaldo Razki Wargakusumah</v>
      </c>
      <c r="R117" s="30" t="str">
        <f t="shared" si="12"/>
        <v>7F</v>
      </c>
      <c r="S117" s="30">
        <f t="shared" si="13"/>
        <v>24</v>
      </c>
      <c r="T117" s="30" t="str">
        <f t="shared" si="14"/>
        <v>-</v>
      </c>
      <c r="U117" s="30" t="e">
        <f t="shared" si="15"/>
        <v>#VALUE!</v>
      </c>
    </row>
    <row r="118" spans="2:21" ht="15" customHeight="1" thickBot="1" x14ac:dyDescent="0.3">
      <c r="B118" s="18">
        <v>44075.3518287037</v>
      </c>
      <c r="C118" s="19" t="s">
        <v>623</v>
      </c>
      <c r="D118" s="19" t="s">
        <v>20</v>
      </c>
      <c r="E118" s="20">
        <v>25</v>
      </c>
      <c r="F118" s="19" t="s">
        <v>624</v>
      </c>
      <c r="G118" s="20">
        <v>1</v>
      </c>
      <c r="H118" s="20">
        <v>3</v>
      </c>
      <c r="I118" s="20">
        <v>3</v>
      </c>
      <c r="K118" t="str">
        <f t="shared" si="8"/>
        <v>7F</v>
      </c>
      <c r="L118">
        <f t="shared" si="9"/>
        <v>25</v>
      </c>
      <c r="M118">
        <v>1</v>
      </c>
      <c r="P118" s="30">
        <f t="shared" si="10"/>
        <v>117</v>
      </c>
      <c r="Q118" s="30" t="str">
        <f t="shared" si="11"/>
        <v>Ruben januar</v>
      </c>
      <c r="R118" s="30" t="str">
        <f t="shared" si="12"/>
        <v>7F</v>
      </c>
      <c r="S118" s="30">
        <f t="shared" si="13"/>
        <v>25</v>
      </c>
      <c r="T118" s="30" t="str">
        <f t="shared" si="14"/>
        <v>illuminae files_01</v>
      </c>
      <c r="U118" s="30">
        <f t="shared" si="15"/>
        <v>3</v>
      </c>
    </row>
    <row r="119" spans="2:21" ht="15" customHeight="1" thickBot="1" x14ac:dyDescent="0.3">
      <c r="B119" s="18">
        <v>44075.335462962961</v>
      </c>
      <c r="C119" s="19" t="s">
        <v>170</v>
      </c>
      <c r="D119" s="19" t="s">
        <v>20</v>
      </c>
      <c r="E119" s="20">
        <v>26</v>
      </c>
      <c r="F119" s="19" t="s">
        <v>171</v>
      </c>
      <c r="G119" s="20">
        <v>20</v>
      </c>
      <c r="H119" s="20">
        <v>30</v>
      </c>
      <c r="I119" s="20">
        <v>10</v>
      </c>
      <c r="K119" t="str">
        <f t="shared" si="8"/>
        <v>7F</v>
      </c>
      <c r="L119">
        <f t="shared" si="9"/>
        <v>26</v>
      </c>
      <c r="M119">
        <v>1</v>
      </c>
      <c r="P119" s="30">
        <f t="shared" si="10"/>
        <v>118</v>
      </c>
      <c r="Q119" s="30" t="str">
        <f t="shared" si="11"/>
        <v>Safira auliya hermawan</v>
      </c>
      <c r="R119" s="30" t="str">
        <f t="shared" si="12"/>
        <v>7F</v>
      </c>
      <c r="S119" s="30">
        <f t="shared" si="13"/>
        <v>26</v>
      </c>
      <c r="T119" s="30" t="str">
        <f t="shared" si="14"/>
        <v>WHY?!KUMBANG DAN KUMBANG RUSA</v>
      </c>
      <c r="U119" s="30">
        <f t="shared" si="15"/>
        <v>11</v>
      </c>
    </row>
    <row r="120" spans="2:21" ht="15" customHeight="1" thickBot="1" x14ac:dyDescent="0.3">
      <c r="B120" s="18">
        <v>44075.334085648145</v>
      </c>
      <c r="C120" s="19" t="s">
        <v>136</v>
      </c>
      <c r="D120" s="19" t="s">
        <v>20</v>
      </c>
      <c r="E120" s="20">
        <v>27</v>
      </c>
      <c r="F120" s="19" t="s">
        <v>137</v>
      </c>
      <c r="G120" s="20">
        <v>130</v>
      </c>
      <c r="H120" s="20">
        <v>135</v>
      </c>
      <c r="I120" s="20">
        <v>245</v>
      </c>
      <c r="K120" t="str">
        <f t="shared" si="8"/>
        <v>7F</v>
      </c>
      <c r="L120">
        <f t="shared" si="9"/>
        <v>27</v>
      </c>
      <c r="M120">
        <v>1</v>
      </c>
      <c r="P120" s="30">
        <f t="shared" si="10"/>
        <v>119</v>
      </c>
      <c r="Q120" s="30" t="str">
        <f t="shared" si="11"/>
        <v>Shafwa Fairus Darmadhiya</v>
      </c>
      <c r="R120" s="30" t="str">
        <f t="shared" si="12"/>
        <v>7F</v>
      </c>
      <c r="S120" s="30">
        <f t="shared" si="13"/>
        <v>27</v>
      </c>
      <c r="T120" s="30" t="str">
        <f t="shared" si="14"/>
        <v>Tuhan maha asyik</v>
      </c>
      <c r="U120" s="30">
        <f t="shared" si="15"/>
        <v>6</v>
      </c>
    </row>
    <row r="121" spans="2:21" ht="15" customHeight="1" thickBot="1" x14ac:dyDescent="0.3">
      <c r="B121" s="18">
        <v>44075.337071759262</v>
      </c>
      <c r="C121" s="19" t="s">
        <v>226</v>
      </c>
      <c r="D121" s="19" t="s">
        <v>20</v>
      </c>
      <c r="E121" s="20">
        <v>28</v>
      </c>
      <c r="F121" s="19" t="s">
        <v>227</v>
      </c>
      <c r="G121" s="20">
        <v>50</v>
      </c>
      <c r="H121" s="20">
        <v>60</v>
      </c>
      <c r="I121" s="20">
        <v>10</v>
      </c>
      <c r="K121" t="str">
        <f t="shared" si="8"/>
        <v>7F</v>
      </c>
      <c r="L121">
        <f t="shared" si="9"/>
        <v>28</v>
      </c>
      <c r="M121">
        <v>1</v>
      </c>
      <c r="P121" s="30">
        <f t="shared" si="10"/>
        <v>120</v>
      </c>
      <c r="Q121" s="30" t="str">
        <f t="shared" si="11"/>
        <v>Vivian Sadidah Rachman</v>
      </c>
      <c r="R121" s="30" t="str">
        <f t="shared" si="12"/>
        <v>7F</v>
      </c>
      <c r="S121" s="30">
        <f t="shared" si="13"/>
        <v>28</v>
      </c>
      <c r="T121" s="30" t="str">
        <f t="shared" si="14"/>
        <v>Ibu Aku Mencintaimu</v>
      </c>
      <c r="U121" s="30">
        <f t="shared" si="15"/>
        <v>11</v>
      </c>
    </row>
    <row r="122" spans="2:21" ht="15" customHeight="1" thickBot="1" x14ac:dyDescent="0.3">
      <c r="B122" s="18">
        <v>44075.341840277775</v>
      </c>
      <c r="C122" s="19" t="s">
        <v>370</v>
      </c>
      <c r="D122" s="19" t="s">
        <v>106</v>
      </c>
      <c r="E122" s="20">
        <v>1</v>
      </c>
      <c r="F122" s="19" t="s">
        <v>371</v>
      </c>
      <c r="G122" s="20">
        <v>1</v>
      </c>
      <c r="H122" s="20">
        <v>14</v>
      </c>
      <c r="I122" s="20">
        <v>14</v>
      </c>
      <c r="K122" t="str">
        <f t="shared" si="8"/>
        <v>8 Bil-1</v>
      </c>
      <c r="L122">
        <f t="shared" si="9"/>
        <v>1</v>
      </c>
      <c r="M122">
        <v>1</v>
      </c>
      <c r="P122" s="30">
        <f t="shared" si="10"/>
        <v>121</v>
      </c>
      <c r="Q122" s="30" t="str">
        <f t="shared" si="11"/>
        <v>Abiel Dzaki Ibrahim</v>
      </c>
      <c r="R122" s="30" t="str">
        <f t="shared" si="12"/>
        <v>8 Bil-1</v>
      </c>
      <c r="S122" s="30">
        <f t="shared" si="13"/>
        <v>1</v>
      </c>
      <c r="T122" s="30" t="str">
        <f t="shared" si="14"/>
        <v>LEGO COLLECTION BOOK</v>
      </c>
      <c r="U122" s="30">
        <f t="shared" si="15"/>
        <v>14</v>
      </c>
    </row>
    <row r="123" spans="2:21" ht="15" customHeight="1" thickBot="1" x14ac:dyDescent="0.3">
      <c r="B123" s="18">
        <v>44075.353217592594</v>
      </c>
      <c r="C123" s="19" t="s">
        <v>655</v>
      </c>
      <c r="D123" s="19" t="s">
        <v>106</v>
      </c>
      <c r="E123" s="20">
        <v>2</v>
      </c>
      <c r="F123" s="19" t="s">
        <v>656</v>
      </c>
      <c r="G123" s="20">
        <v>279</v>
      </c>
      <c r="H123" s="20">
        <v>302</v>
      </c>
      <c r="I123" s="20">
        <v>23</v>
      </c>
      <c r="K123" t="str">
        <f t="shared" si="8"/>
        <v>8 Bil-1</v>
      </c>
      <c r="L123">
        <f t="shared" si="9"/>
        <v>2</v>
      </c>
      <c r="M123">
        <v>1</v>
      </c>
      <c r="P123" s="30">
        <f t="shared" si="10"/>
        <v>122</v>
      </c>
      <c r="Q123" s="30" t="str">
        <f t="shared" si="11"/>
        <v>Alina Zahra Shazia Hakim</v>
      </c>
      <c r="R123" s="30" t="str">
        <f t="shared" si="12"/>
        <v>8 Bil-1</v>
      </c>
      <c r="S123" s="30">
        <f t="shared" si="13"/>
        <v>2</v>
      </c>
      <c r="T123" s="30" t="str">
        <f t="shared" si="14"/>
        <v>Matahari</v>
      </c>
      <c r="U123" s="30">
        <f t="shared" si="15"/>
        <v>24</v>
      </c>
    </row>
    <row r="124" spans="2:21" ht="15" customHeight="1" thickBot="1" x14ac:dyDescent="0.3">
      <c r="B124" s="18">
        <v>44075.353784722225</v>
      </c>
      <c r="C124" s="19" t="s">
        <v>655</v>
      </c>
      <c r="D124" s="19" t="s">
        <v>106</v>
      </c>
      <c r="E124" s="20">
        <v>2</v>
      </c>
      <c r="F124" s="19" t="s">
        <v>656</v>
      </c>
      <c r="G124" s="20">
        <v>279</v>
      </c>
      <c r="H124" s="20">
        <v>302</v>
      </c>
      <c r="I124" s="20">
        <v>23</v>
      </c>
      <c r="K124" t="str">
        <f t="shared" si="8"/>
        <v>8 Bil-1</v>
      </c>
      <c r="L124">
        <f t="shared" si="9"/>
        <v>2</v>
      </c>
      <c r="M124">
        <v>1</v>
      </c>
      <c r="P124" s="30">
        <f t="shared" si="10"/>
        <v>123</v>
      </c>
      <c r="Q124" s="30" t="str">
        <f t="shared" si="11"/>
        <v>Alina Zahra Shazia Hakim</v>
      </c>
      <c r="R124" s="30" t="str">
        <f t="shared" si="12"/>
        <v>8 Bil-1</v>
      </c>
      <c r="S124" s="30">
        <f t="shared" si="13"/>
        <v>2</v>
      </c>
      <c r="T124" s="30" t="str">
        <f t="shared" si="14"/>
        <v>Matahari</v>
      </c>
      <c r="U124" s="30">
        <f t="shared" si="15"/>
        <v>24</v>
      </c>
    </row>
    <row r="125" spans="2:21" ht="15" customHeight="1" thickBot="1" x14ac:dyDescent="0.3">
      <c r="B125" s="18">
        <v>44075.340752314813</v>
      </c>
      <c r="C125" s="19" t="s">
        <v>352</v>
      </c>
      <c r="D125" s="19" t="s">
        <v>106</v>
      </c>
      <c r="E125" s="20">
        <v>8</v>
      </c>
      <c r="F125" s="19" t="s">
        <v>353</v>
      </c>
      <c r="G125" s="20">
        <v>76</v>
      </c>
      <c r="H125" s="20">
        <v>88</v>
      </c>
      <c r="I125" s="20">
        <v>13</v>
      </c>
      <c r="K125" t="str">
        <f t="shared" si="8"/>
        <v>8 Bil-1</v>
      </c>
      <c r="L125">
        <f t="shared" si="9"/>
        <v>8</v>
      </c>
      <c r="M125">
        <v>1</v>
      </c>
      <c r="P125" s="30">
        <f t="shared" si="10"/>
        <v>124</v>
      </c>
      <c r="Q125" s="30" t="str">
        <f t="shared" si="11"/>
        <v>daffa faza rosada</v>
      </c>
      <c r="R125" s="30" t="str">
        <f t="shared" si="12"/>
        <v>8 Bil-1</v>
      </c>
      <c r="S125" s="30">
        <f t="shared" si="13"/>
        <v>8</v>
      </c>
      <c r="T125" s="30" t="str">
        <f t="shared" si="14"/>
        <v>komi sulit berkomunikasi vol 1</v>
      </c>
      <c r="U125" s="30">
        <f t="shared" si="15"/>
        <v>13</v>
      </c>
    </row>
    <row r="126" spans="2:21" ht="15" customHeight="1" thickBot="1" x14ac:dyDescent="0.3">
      <c r="B126" s="18">
        <v>44075.332337962966</v>
      </c>
      <c r="C126" s="19" t="s">
        <v>124</v>
      </c>
      <c r="D126" s="19" t="s">
        <v>106</v>
      </c>
      <c r="E126" s="20">
        <v>13</v>
      </c>
      <c r="F126" s="19" t="s">
        <v>125</v>
      </c>
      <c r="G126" s="20">
        <v>151</v>
      </c>
      <c r="H126" s="20">
        <v>159</v>
      </c>
      <c r="I126" s="20">
        <v>9</v>
      </c>
      <c r="K126" t="str">
        <f t="shared" si="8"/>
        <v>8 Bil-1</v>
      </c>
      <c r="L126">
        <f t="shared" si="9"/>
        <v>13</v>
      </c>
      <c r="M126">
        <v>1</v>
      </c>
      <c r="P126" s="30">
        <f t="shared" si="10"/>
        <v>125</v>
      </c>
      <c r="Q126" s="30" t="str">
        <f t="shared" si="11"/>
        <v>Haidar Fatih Muzhaffar</v>
      </c>
      <c r="R126" s="30" t="str">
        <f t="shared" si="12"/>
        <v>8 Bil-1</v>
      </c>
      <c r="S126" s="30">
        <f t="shared" si="13"/>
        <v>13</v>
      </c>
      <c r="T126" s="30" t="str">
        <f t="shared" si="14"/>
        <v>Into Thin Air</v>
      </c>
      <c r="U126" s="30">
        <f t="shared" si="15"/>
        <v>9</v>
      </c>
    </row>
    <row r="127" spans="2:21" ht="15" customHeight="1" thickBot="1" x14ac:dyDescent="0.3">
      <c r="B127" s="18">
        <v>44075.339363425926</v>
      </c>
      <c r="C127" s="19" t="s">
        <v>315</v>
      </c>
      <c r="D127" s="19" t="s">
        <v>106</v>
      </c>
      <c r="E127" s="20">
        <v>14</v>
      </c>
      <c r="F127" s="19" t="s">
        <v>316</v>
      </c>
      <c r="G127" s="20">
        <v>50</v>
      </c>
      <c r="H127" s="20">
        <v>60</v>
      </c>
      <c r="I127" s="20">
        <v>10</v>
      </c>
      <c r="K127" t="str">
        <f t="shared" si="8"/>
        <v>8 Bil-1</v>
      </c>
      <c r="L127">
        <f t="shared" si="9"/>
        <v>14</v>
      </c>
      <c r="M127">
        <v>1</v>
      </c>
      <c r="P127" s="30">
        <f t="shared" si="10"/>
        <v>126</v>
      </c>
      <c r="Q127" s="30" t="str">
        <f t="shared" si="11"/>
        <v>Keisya Putri Rachmagita</v>
      </c>
      <c r="R127" s="30" t="str">
        <f t="shared" si="12"/>
        <v>8 Bil-1</v>
      </c>
      <c r="S127" s="30">
        <f t="shared" si="13"/>
        <v>14</v>
      </c>
      <c r="T127" s="30" t="str">
        <f t="shared" si="14"/>
        <v>That Special Day</v>
      </c>
      <c r="U127" s="30">
        <f t="shared" si="15"/>
        <v>11</v>
      </c>
    </row>
    <row r="128" spans="2:21" ht="15" customHeight="1" thickBot="1" x14ac:dyDescent="0.3">
      <c r="B128" s="18">
        <v>44075.352766203701</v>
      </c>
      <c r="C128" s="19" t="s">
        <v>642</v>
      </c>
      <c r="D128" s="19" t="s">
        <v>106</v>
      </c>
      <c r="E128" s="20">
        <v>15</v>
      </c>
      <c r="F128" s="19" t="s">
        <v>643</v>
      </c>
      <c r="G128" s="20">
        <v>1</v>
      </c>
      <c r="H128" s="20">
        <v>5</v>
      </c>
      <c r="I128" s="20">
        <v>5</v>
      </c>
      <c r="K128" t="str">
        <f t="shared" si="8"/>
        <v>8 Bil-1</v>
      </c>
      <c r="L128">
        <f t="shared" si="9"/>
        <v>15</v>
      </c>
      <c r="M128">
        <v>1</v>
      </c>
      <c r="P128" s="30">
        <f t="shared" si="10"/>
        <v>127</v>
      </c>
      <c r="Q128" s="30" t="str">
        <f t="shared" si="11"/>
        <v>Kennis Soleil Sarumpaet</v>
      </c>
      <c r="R128" s="30" t="str">
        <f t="shared" si="12"/>
        <v>8 Bil-1</v>
      </c>
      <c r="S128" s="30">
        <f t="shared" si="13"/>
        <v>15</v>
      </c>
      <c r="T128" s="30" t="str">
        <f t="shared" si="14"/>
        <v>star wars knights of the republic</v>
      </c>
      <c r="U128" s="30">
        <f t="shared" si="15"/>
        <v>5</v>
      </c>
    </row>
    <row r="129" spans="2:21" ht="15" customHeight="1" thickBot="1" x14ac:dyDescent="0.3">
      <c r="B129" s="18">
        <v>44075.351238425923</v>
      </c>
      <c r="C129" s="19" t="s">
        <v>615</v>
      </c>
      <c r="D129" s="19" t="s">
        <v>106</v>
      </c>
      <c r="E129" s="20">
        <v>17</v>
      </c>
      <c r="F129" s="19" t="s">
        <v>616</v>
      </c>
      <c r="G129" s="20">
        <v>189</v>
      </c>
      <c r="H129" s="20">
        <v>198</v>
      </c>
      <c r="I129" s="20">
        <v>5</v>
      </c>
      <c r="K129" t="str">
        <f t="shared" si="8"/>
        <v>8 Bil-1</v>
      </c>
      <c r="L129">
        <f t="shared" si="9"/>
        <v>17</v>
      </c>
      <c r="M129">
        <v>1</v>
      </c>
      <c r="P129" s="30">
        <f t="shared" si="10"/>
        <v>128</v>
      </c>
      <c r="Q129" s="30" t="str">
        <f t="shared" si="11"/>
        <v>Maura Rachima F</v>
      </c>
      <c r="R129" s="30" t="str">
        <f t="shared" si="12"/>
        <v>8 Bil-1</v>
      </c>
      <c r="S129" s="30">
        <f t="shared" si="13"/>
        <v>17</v>
      </c>
      <c r="T129" s="30" t="str">
        <f t="shared" si="14"/>
        <v>William</v>
      </c>
      <c r="U129" s="30">
        <f t="shared" si="15"/>
        <v>10</v>
      </c>
    </row>
    <row r="130" spans="2:21" ht="15" customHeight="1" thickBot="1" x14ac:dyDescent="0.3">
      <c r="B130" s="18">
        <v>44075.34375</v>
      </c>
      <c r="C130" s="19" t="s">
        <v>442</v>
      </c>
      <c r="D130" s="19" t="s">
        <v>106</v>
      </c>
      <c r="E130" s="20">
        <v>22</v>
      </c>
      <c r="F130" s="19" t="s">
        <v>443</v>
      </c>
      <c r="G130" s="20">
        <v>1</v>
      </c>
      <c r="H130" s="20">
        <v>100</v>
      </c>
      <c r="I130" s="20">
        <v>99</v>
      </c>
      <c r="K130" t="str">
        <f t="shared" si="8"/>
        <v>8 Bil-1</v>
      </c>
      <c r="L130">
        <f t="shared" si="9"/>
        <v>22</v>
      </c>
      <c r="M130">
        <v>1</v>
      </c>
      <c r="P130" s="30">
        <f t="shared" si="10"/>
        <v>129</v>
      </c>
      <c r="Q130" s="30" t="str">
        <f t="shared" si="11"/>
        <v>Narendra Adhipramana Prasetyo</v>
      </c>
      <c r="R130" s="30" t="str">
        <f t="shared" si="12"/>
        <v>8 Bil-1</v>
      </c>
      <c r="S130" s="30">
        <f t="shared" si="13"/>
        <v>22</v>
      </c>
      <c r="T130" s="30" t="str">
        <f t="shared" si="14"/>
        <v>garfield</v>
      </c>
      <c r="U130" s="30">
        <f t="shared" si="15"/>
        <v>100</v>
      </c>
    </row>
    <row r="131" spans="2:21" ht="15" customHeight="1" thickBot="1" x14ac:dyDescent="0.3">
      <c r="B131" s="18">
        <v>44075.347337962965</v>
      </c>
      <c r="C131" s="19" t="s">
        <v>507</v>
      </c>
      <c r="D131" s="19" t="s">
        <v>106</v>
      </c>
      <c r="E131" s="20">
        <v>23</v>
      </c>
      <c r="F131" s="19" t="s">
        <v>508</v>
      </c>
      <c r="G131" s="20">
        <v>2</v>
      </c>
      <c r="H131" s="20">
        <v>15</v>
      </c>
      <c r="I131" s="20">
        <v>13</v>
      </c>
      <c r="K131" t="str">
        <f t="shared" ref="K131:K194" si="16">+D131</f>
        <v>8 Bil-1</v>
      </c>
      <c r="L131">
        <f t="shared" ref="L131:L194" si="17">+E131</f>
        <v>23</v>
      </c>
      <c r="M131">
        <v>1</v>
      </c>
      <c r="P131" s="30">
        <f t="shared" si="10"/>
        <v>130</v>
      </c>
      <c r="Q131" s="30" t="str">
        <f t="shared" si="11"/>
        <v>Nawla Marva Sufaira</v>
      </c>
      <c r="R131" s="30" t="str">
        <f t="shared" si="12"/>
        <v>8 Bil-1</v>
      </c>
      <c r="S131" s="30">
        <f t="shared" si="13"/>
        <v>23</v>
      </c>
      <c r="T131" s="30" t="str">
        <f t="shared" si="14"/>
        <v>TEMERAIRE 1 : His Majesty's Dragon</v>
      </c>
      <c r="U131" s="30">
        <f t="shared" si="15"/>
        <v>14</v>
      </c>
    </row>
    <row r="132" spans="2:21" ht="15" customHeight="1" thickBot="1" x14ac:dyDescent="0.3">
      <c r="B132" s="18">
        <v>44075.327696759261</v>
      </c>
      <c r="C132" s="19" t="s">
        <v>105</v>
      </c>
      <c r="D132" s="19" t="s">
        <v>106</v>
      </c>
      <c r="E132" s="20">
        <v>24</v>
      </c>
      <c r="F132" s="19" t="s">
        <v>107</v>
      </c>
      <c r="G132" s="20">
        <v>109</v>
      </c>
      <c r="H132" s="20">
        <v>110</v>
      </c>
      <c r="I132" s="20">
        <v>2</v>
      </c>
      <c r="K132" t="str">
        <f t="shared" si="16"/>
        <v>8 Bil-1</v>
      </c>
      <c r="L132">
        <f t="shared" si="17"/>
        <v>24</v>
      </c>
      <c r="M132">
        <v>1</v>
      </c>
      <c r="P132" s="30">
        <f t="shared" ref="P132:P195" si="18">+P131+1</f>
        <v>131</v>
      </c>
      <c r="Q132" s="30" t="str">
        <f t="shared" ref="Q132:Q195" si="19">+C132</f>
        <v>Ryuchi Naiya Kamil Rosadi</v>
      </c>
      <c r="R132" s="30" t="str">
        <f t="shared" ref="R132:R195" si="20">+D132</f>
        <v>8 Bil-1</v>
      </c>
      <c r="S132" s="30">
        <f t="shared" ref="S132:S195" si="21">+E132</f>
        <v>24</v>
      </c>
      <c r="T132" s="30" t="str">
        <f t="shared" ref="T132:T195" si="22">F132</f>
        <v>Bushido The Soul of Japan</v>
      </c>
      <c r="U132" s="30">
        <f t="shared" ref="U132:U195" si="23">+H132-G132+1</f>
        <v>2</v>
      </c>
    </row>
    <row r="133" spans="2:21" ht="15" customHeight="1" thickBot="1" x14ac:dyDescent="0.3">
      <c r="B133" s="18">
        <v>44075.343877314815</v>
      </c>
      <c r="C133" s="19" t="s">
        <v>446</v>
      </c>
      <c r="D133" s="19" t="s">
        <v>106</v>
      </c>
      <c r="E133" s="20">
        <v>25</v>
      </c>
      <c r="F133" s="19" t="s">
        <v>237</v>
      </c>
      <c r="G133" s="20">
        <v>346</v>
      </c>
      <c r="H133" s="20">
        <v>356</v>
      </c>
      <c r="I133" s="20">
        <v>10</v>
      </c>
      <c r="K133" t="str">
        <f t="shared" si="16"/>
        <v>8 Bil-1</v>
      </c>
      <c r="L133">
        <f t="shared" si="17"/>
        <v>25</v>
      </c>
      <c r="M133">
        <v>1</v>
      </c>
      <c r="P133" s="30">
        <f t="shared" si="18"/>
        <v>132</v>
      </c>
      <c r="Q133" s="30" t="str">
        <f t="shared" si="19"/>
        <v>Shafira Alina Kinasih</v>
      </c>
      <c r="R133" s="30" t="str">
        <f t="shared" si="20"/>
        <v>8 Bil-1</v>
      </c>
      <c r="S133" s="30">
        <f t="shared" si="21"/>
        <v>25</v>
      </c>
      <c r="T133" s="30" t="str">
        <f t="shared" si="22"/>
        <v>Bumi</v>
      </c>
      <c r="U133" s="30">
        <f t="shared" si="23"/>
        <v>11</v>
      </c>
    </row>
    <row r="134" spans="2:21" ht="15" customHeight="1" thickBot="1" x14ac:dyDescent="0.3">
      <c r="B134" s="18">
        <v>44075.339583333334</v>
      </c>
      <c r="C134" s="19" t="s">
        <v>317</v>
      </c>
      <c r="D134" s="19" t="s">
        <v>106</v>
      </c>
      <c r="E134" s="20">
        <v>26</v>
      </c>
      <c r="F134" s="19" t="s">
        <v>318</v>
      </c>
      <c r="G134" s="20">
        <v>48</v>
      </c>
      <c r="H134" s="20">
        <v>55</v>
      </c>
      <c r="I134" s="20">
        <v>8</v>
      </c>
      <c r="K134" t="str">
        <f t="shared" si="16"/>
        <v>8 Bil-1</v>
      </c>
      <c r="L134">
        <f t="shared" si="17"/>
        <v>26</v>
      </c>
      <c r="M134">
        <v>1</v>
      </c>
      <c r="P134" s="30">
        <f t="shared" si="18"/>
        <v>133</v>
      </c>
      <c r="Q134" s="30" t="str">
        <f t="shared" si="19"/>
        <v>Syareva Reimara Syam</v>
      </c>
      <c r="R134" s="30" t="str">
        <f t="shared" si="20"/>
        <v>8 Bil-1</v>
      </c>
      <c r="S134" s="30">
        <f t="shared" si="21"/>
        <v>26</v>
      </c>
      <c r="T134" s="30" t="str">
        <f t="shared" si="22"/>
        <v>Encyclopedia of Sharks</v>
      </c>
      <c r="U134" s="30">
        <f t="shared" si="23"/>
        <v>8</v>
      </c>
    </row>
    <row r="135" spans="2:21" ht="15" customHeight="1" thickBot="1" x14ac:dyDescent="0.3">
      <c r="B135" s="18">
        <v>44075.343009259261</v>
      </c>
      <c r="C135" s="19" t="s">
        <v>414</v>
      </c>
      <c r="D135" s="19" t="s">
        <v>106</v>
      </c>
      <c r="E135" s="20">
        <v>27</v>
      </c>
      <c r="F135" s="19" t="s">
        <v>415</v>
      </c>
      <c r="G135" s="20">
        <v>160</v>
      </c>
      <c r="H135" s="20">
        <v>166</v>
      </c>
      <c r="I135" s="20">
        <v>7</v>
      </c>
      <c r="K135" t="str">
        <f t="shared" si="16"/>
        <v>8 Bil-1</v>
      </c>
      <c r="L135">
        <f t="shared" si="17"/>
        <v>27</v>
      </c>
      <c r="M135">
        <v>1</v>
      </c>
      <c r="P135" s="30">
        <f t="shared" si="18"/>
        <v>134</v>
      </c>
      <c r="Q135" s="30" t="str">
        <f t="shared" si="19"/>
        <v>Tasya Salsabila</v>
      </c>
      <c r="R135" s="30" t="str">
        <f t="shared" si="20"/>
        <v>8 Bil-1</v>
      </c>
      <c r="S135" s="30">
        <f t="shared" si="21"/>
        <v>27</v>
      </c>
      <c r="T135" s="30" t="str">
        <f t="shared" si="22"/>
        <v>Hans</v>
      </c>
      <c r="U135" s="30">
        <f t="shared" si="23"/>
        <v>7</v>
      </c>
    </row>
    <row r="136" spans="2:21" ht="15" customHeight="1" thickBot="1" x14ac:dyDescent="0.3">
      <c r="B136" s="18">
        <v>44075.354629629626</v>
      </c>
      <c r="C136" s="19" t="s">
        <v>687</v>
      </c>
      <c r="D136" s="19" t="s">
        <v>200</v>
      </c>
      <c r="E136" s="20">
        <v>2</v>
      </c>
      <c r="F136" s="19" t="s">
        <v>688</v>
      </c>
      <c r="G136" s="20">
        <v>5</v>
      </c>
      <c r="H136" s="20">
        <v>18</v>
      </c>
      <c r="I136" s="20">
        <v>14</v>
      </c>
      <c r="K136" t="str">
        <f t="shared" si="16"/>
        <v>8 Bil-2</v>
      </c>
      <c r="L136">
        <f t="shared" si="17"/>
        <v>2</v>
      </c>
      <c r="M136">
        <v>1</v>
      </c>
      <c r="P136" s="30">
        <f t="shared" si="18"/>
        <v>135</v>
      </c>
      <c r="Q136" s="30" t="str">
        <f t="shared" si="19"/>
        <v>Alisha Sukma Widyadhana Putri</v>
      </c>
      <c r="R136" s="30" t="str">
        <f t="shared" si="20"/>
        <v>8 Bil-2</v>
      </c>
      <c r="S136" s="30">
        <f t="shared" si="21"/>
        <v>2</v>
      </c>
      <c r="T136" s="30" t="str">
        <f t="shared" si="22"/>
        <v>Mozachiko</v>
      </c>
      <c r="U136" s="30">
        <f t="shared" si="23"/>
        <v>14</v>
      </c>
    </row>
    <row r="137" spans="2:21" ht="15" customHeight="1" thickBot="1" x14ac:dyDescent="0.3">
      <c r="B137" s="18">
        <v>44075.348865740743</v>
      </c>
      <c r="C137" s="19" t="s">
        <v>561</v>
      </c>
      <c r="D137" s="19" t="s">
        <v>200</v>
      </c>
      <c r="E137" s="20">
        <v>3</v>
      </c>
      <c r="F137" s="19" t="s">
        <v>562</v>
      </c>
      <c r="G137" s="20">
        <v>401</v>
      </c>
      <c r="H137" s="20">
        <v>403</v>
      </c>
      <c r="I137" s="20">
        <v>3</v>
      </c>
      <c r="K137" t="str">
        <f t="shared" si="16"/>
        <v>8 Bil-2</v>
      </c>
      <c r="L137">
        <f t="shared" si="17"/>
        <v>3</v>
      </c>
      <c r="M137">
        <v>1</v>
      </c>
      <c r="P137" s="30">
        <f t="shared" si="18"/>
        <v>136</v>
      </c>
      <c r="Q137" s="30" t="str">
        <f t="shared" si="19"/>
        <v>Alyssa Devina Danadipa</v>
      </c>
      <c r="R137" s="30" t="str">
        <f t="shared" si="20"/>
        <v>8 Bil-2</v>
      </c>
      <c r="S137" s="30">
        <f t="shared" si="21"/>
        <v>3</v>
      </c>
      <c r="T137" s="30" t="str">
        <f t="shared" si="22"/>
        <v>Galaksi</v>
      </c>
      <c r="U137" s="30">
        <f t="shared" si="23"/>
        <v>3</v>
      </c>
    </row>
    <row r="138" spans="2:21" ht="15" customHeight="1" thickBot="1" x14ac:dyDescent="0.3">
      <c r="B138" s="18">
        <v>44075.344861111109</v>
      </c>
      <c r="C138" s="19" t="s">
        <v>461</v>
      </c>
      <c r="D138" s="19" t="s">
        <v>200</v>
      </c>
      <c r="E138" s="20">
        <v>4</v>
      </c>
      <c r="F138" s="19" t="s">
        <v>462</v>
      </c>
      <c r="G138" s="20">
        <v>150</v>
      </c>
      <c r="H138" s="20">
        <v>154</v>
      </c>
      <c r="I138" s="20">
        <v>4</v>
      </c>
      <c r="K138" t="str">
        <f t="shared" si="16"/>
        <v>8 Bil-2</v>
      </c>
      <c r="L138">
        <f t="shared" si="17"/>
        <v>4</v>
      </c>
      <c r="M138">
        <v>1</v>
      </c>
      <c r="P138" s="30">
        <f t="shared" si="18"/>
        <v>137</v>
      </c>
      <c r="Q138" s="30" t="str">
        <f t="shared" si="19"/>
        <v>Aniq N.S</v>
      </c>
      <c r="R138" s="30" t="str">
        <f t="shared" si="20"/>
        <v>8 Bil-2</v>
      </c>
      <c r="S138" s="30">
        <f t="shared" si="21"/>
        <v>4</v>
      </c>
      <c r="T138" s="30" t="str">
        <f t="shared" si="22"/>
        <v>Komet</v>
      </c>
      <c r="U138" s="30">
        <f t="shared" si="23"/>
        <v>5</v>
      </c>
    </row>
    <row r="139" spans="2:21" ht="15" customHeight="1" thickBot="1" x14ac:dyDescent="0.3">
      <c r="B139" s="18">
        <v>44075.343206018515</v>
      </c>
      <c r="C139" s="19" t="s">
        <v>422</v>
      </c>
      <c r="D139" s="19" t="s">
        <v>200</v>
      </c>
      <c r="E139" s="20">
        <v>7</v>
      </c>
      <c r="F139" s="19" t="s">
        <v>423</v>
      </c>
      <c r="G139" s="20">
        <v>323</v>
      </c>
      <c r="H139" s="20">
        <v>335</v>
      </c>
      <c r="I139" s="20">
        <v>13</v>
      </c>
      <c r="K139" t="str">
        <f t="shared" si="16"/>
        <v>8 Bil-2</v>
      </c>
      <c r="L139">
        <f t="shared" si="17"/>
        <v>7</v>
      </c>
      <c r="M139">
        <v>1</v>
      </c>
      <c r="P139" s="30">
        <f t="shared" si="18"/>
        <v>138</v>
      </c>
      <c r="Q139" s="30" t="str">
        <f t="shared" si="19"/>
        <v>Casaluna de Luzia</v>
      </c>
      <c r="R139" s="30" t="str">
        <f t="shared" si="20"/>
        <v>8 Bil-2</v>
      </c>
      <c r="S139" s="30">
        <f t="shared" si="21"/>
        <v>7</v>
      </c>
      <c r="T139" s="30" t="str">
        <f t="shared" si="22"/>
        <v>Indigo</v>
      </c>
      <c r="U139" s="30">
        <f t="shared" si="23"/>
        <v>13</v>
      </c>
    </row>
    <row r="140" spans="2:21" ht="15" customHeight="1" thickBot="1" x14ac:dyDescent="0.3">
      <c r="B140" s="18">
        <v>44075.345069444447</v>
      </c>
      <c r="C140" s="19" t="s">
        <v>471</v>
      </c>
      <c r="D140" s="19" t="s">
        <v>200</v>
      </c>
      <c r="E140" s="20">
        <v>9</v>
      </c>
      <c r="F140" s="19" t="s">
        <v>472</v>
      </c>
      <c r="G140" s="20">
        <v>90</v>
      </c>
      <c r="H140" s="20">
        <v>100</v>
      </c>
      <c r="I140" s="20">
        <v>10</v>
      </c>
      <c r="K140" t="str">
        <f t="shared" si="16"/>
        <v>8 Bil-2</v>
      </c>
      <c r="L140">
        <f t="shared" si="17"/>
        <v>9</v>
      </c>
      <c r="M140">
        <v>1</v>
      </c>
      <c r="P140" s="30">
        <f t="shared" si="18"/>
        <v>139</v>
      </c>
      <c r="Q140" s="30" t="str">
        <f t="shared" si="19"/>
        <v>Farah Amelia Sukma</v>
      </c>
      <c r="R140" s="30" t="str">
        <f t="shared" si="20"/>
        <v>8 Bil-2</v>
      </c>
      <c r="S140" s="30">
        <f t="shared" si="21"/>
        <v>9</v>
      </c>
      <c r="T140" s="30" t="str">
        <f t="shared" si="22"/>
        <v>Thr Alpha Girl's Guide</v>
      </c>
      <c r="U140" s="30">
        <f t="shared" si="23"/>
        <v>11</v>
      </c>
    </row>
    <row r="141" spans="2:21" ht="15" customHeight="1" thickBot="1" x14ac:dyDescent="0.3">
      <c r="B141" s="18">
        <v>44075.343912037039</v>
      </c>
      <c r="C141" s="19" t="s">
        <v>447</v>
      </c>
      <c r="D141" s="19" t="s">
        <v>200</v>
      </c>
      <c r="E141" s="20">
        <v>15</v>
      </c>
      <c r="F141" s="19" t="s">
        <v>139</v>
      </c>
      <c r="G141" s="20">
        <v>107</v>
      </c>
      <c r="H141" s="20">
        <v>120</v>
      </c>
      <c r="I141" s="20">
        <v>14</v>
      </c>
      <c r="K141" t="str">
        <f t="shared" si="16"/>
        <v>8 Bil-2</v>
      </c>
      <c r="L141">
        <f t="shared" si="17"/>
        <v>15</v>
      </c>
      <c r="M141">
        <v>1</v>
      </c>
      <c r="P141" s="30">
        <f t="shared" si="18"/>
        <v>140</v>
      </c>
      <c r="Q141" s="30" t="str">
        <f t="shared" si="19"/>
        <v>Keelia Nafira Ramadhira</v>
      </c>
      <c r="R141" s="30" t="str">
        <f t="shared" si="20"/>
        <v>8 Bil-2</v>
      </c>
      <c r="S141" s="30">
        <f t="shared" si="21"/>
        <v>15</v>
      </c>
      <c r="T141" s="30" t="str">
        <f t="shared" si="22"/>
        <v>Selena</v>
      </c>
      <c r="U141" s="30">
        <f t="shared" si="23"/>
        <v>14</v>
      </c>
    </row>
    <row r="142" spans="2:21" ht="15" customHeight="1" thickBot="1" x14ac:dyDescent="0.3">
      <c r="B142" s="18">
        <v>44075.350798611114</v>
      </c>
      <c r="C142" s="19" t="s">
        <v>605</v>
      </c>
      <c r="D142" s="19" t="s">
        <v>200</v>
      </c>
      <c r="E142" s="20">
        <v>16</v>
      </c>
      <c r="F142" s="19" t="s">
        <v>606</v>
      </c>
      <c r="G142" s="20">
        <v>132</v>
      </c>
      <c r="H142" s="20">
        <v>136</v>
      </c>
      <c r="I142" s="20">
        <v>4</v>
      </c>
      <c r="K142" t="str">
        <f t="shared" si="16"/>
        <v>8 Bil-2</v>
      </c>
      <c r="L142">
        <f t="shared" si="17"/>
        <v>16</v>
      </c>
      <c r="M142">
        <v>1</v>
      </c>
      <c r="P142" s="30">
        <f t="shared" si="18"/>
        <v>141</v>
      </c>
      <c r="Q142" s="30" t="str">
        <f t="shared" si="19"/>
        <v>Made Diasty Kunthi Maharani</v>
      </c>
      <c r="R142" s="30" t="str">
        <f t="shared" si="20"/>
        <v>8 Bil-2</v>
      </c>
      <c r="S142" s="30">
        <f t="shared" si="21"/>
        <v>16</v>
      </c>
      <c r="T142" s="30" t="str">
        <f t="shared" si="22"/>
        <v>Kenangan Hujan</v>
      </c>
      <c r="U142" s="30">
        <f t="shared" si="23"/>
        <v>5</v>
      </c>
    </row>
    <row r="143" spans="2:21" ht="15" customHeight="1" thickBot="1" x14ac:dyDescent="0.3">
      <c r="B143" s="18">
        <v>44075.335972222223</v>
      </c>
      <c r="C143" s="19" t="s">
        <v>199</v>
      </c>
      <c r="D143" s="19" t="s">
        <v>200</v>
      </c>
      <c r="E143" s="20">
        <v>17</v>
      </c>
      <c r="F143" s="19" t="s">
        <v>201</v>
      </c>
      <c r="G143" s="20">
        <v>1</v>
      </c>
      <c r="H143" s="20">
        <v>27</v>
      </c>
      <c r="I143" s="20">
        <v>26</v>
      </c>
      <c r="K143" t="str">
        <f t="shared" si="16"/>
        <v>8 Bil-2</v>
      </c>
      <c r="L143">
        <f t="shared" si="17"/>
        <v>17</v>
      </c>
      <c r="M143">
        <v>1</v>
      </c>
      <c r="P143" s="30">
        <f t="shared" si="18"/>
        <v>142</v>
      </c>
      <c r="Q143" s="30" t="str">
        <f t="shared" si="19"/>
        <v>Mochammad Veyzha Zhafirreisyah</v>
      </c>
      <c r="R143" s="30" t="str">
        <f t="shared" si="20"/>
        <v>8 Bil-2</v>
      </c>
      <c r="S143" s="30">
        <f t="shared" si="21"/>
        <v>17</v>
      </c>
      <c r="T143" s="30" t="str">
        <f t="shared" si="22"/>
        <v>Kaguya sama love is war vol 1</v>
      </c>
      <c r="U143" s="30">
        <f t="shared" si="23"/>
        <v>27</v>
      </c>
    </row>
    <row r="144" spans="2:21" ht="15" customHeight="1" thickBot="1" x14ac:dyDescent="0.3">
      <c r="B144" s="18">
        <v>44075.341631944444</v>
      </c>
      <c r="C144" s="19" t="s">
        <v>360</v>
      </c>
      <c r="D144" s="19" t="s">
        <v>200</v>
      </c>
      <c r="E144" s="20">
        <v>18</v>
      </c>
      <c r="F144" s="19" t="s">
        <v>361</v>
      </c>
      <c r="G144" s="20">
        <v>70</v>
      </c>
      <c r="H144" s="20">
        <v>106</v>
      </c>
      <c r="I144" s="20">
        <v>36</v>
      </c>
      <c r="K144" t="str">
        <f t="shared" si="16"/>
        <v>8 Bil-2</v>
      </c>
      <c r="L144">
        <f t="shared" si="17"/>
        <v>18</v>
      </c>
      <c r="M144">
        <v>1</v>
      </c>
      <c r="P144" s="30">
        <f t="shared" si="18"/>
        <v>143</v>
      </c>
      <c r="Q144" s="30" t="str">
        <f t="shared" si="19"/>
        <v>Muhammad Kaisar Raya</v>
      </c>
      <c r="R144" s="30" t="str">
        <f t="shared" si="20"/>
        <v>8 Bil-2</v>
      </c>
      <c r="S144" s="30">
        <f t="shared" si="21"/>
        <v>18</v>
      </c>
      <c r="T144" s="30" t="str">
        <f t="shared" si="22"/>
        <v>Why? Light and Sound</v>
      </c>
      <c r="U144" s="30">
        <f t="shared" si="23"/>
        <v>37</v>
      </c>
    </row>
    <row r="145" spans="2:21" ht="15" customHeight="1" thickBot="1" x14ac:dyDescent="0.3">
      <c r="B145" s="18">
        <v>44075.338055555556</v>
      </c>
      <c r="C145" s="19" t="s">
        <v>273</v>
      </c>
      <c r="D145" s="19" t="s">
        <v>200</v>
      </c>
      <c r="E145" s="20">
        <v>23</v>
      </c>
      <c r="F145" s="19" t="s">
        <v>274</v>
      </c>
      <c r="G145" s="20">
        <v>106</v>
      </c>
      <c r="H145" s="20">
        <v>127</v>
      </c>
      <c r="I145" s="20">
        <v>21</v>
      </c>
      <c r="K145" t="str">
        <f t="shared" si="16"/>
        <v>8 Bil-2</v>
      </c>
      <c r="L145">
        <f t="shared" si="17"/>
        <v>23</v>
      </c>
      <c r="M145">
        <v>1</v>
      </c>
      <c r="P145" s="30">
        <f t="shared" si="18"/>
        <v>144</v>
      </c>
      <c r="Q145" s="30" t="str">
        <f t="shared" si="19"/>
        <v>Rizky Ariakusuma</v>
      </c>
      <c r="R145" s="30" t="str">
        <f t="shared" si="20"/>
        <v>8 Bil-2</v>
      </c>
      <c r="S145" s="30">
        <f t="shared" si="21"/>
        <v>23</v>
      </c>
      <c r="T145" s="30" t="str">
        <f t="shared" si="22"/>
        <v>Horrible Histories: Gourgeous Georgians</v>
      </c>
      <c r="U145" s="30">
        <f t="shared" si="23"/>
        <v>22</v>
      </c>
    </row>
    <row r="146" spans="2:21" ht="15" customHeight="1" thickBot="1" x14ac:dyDescent="0.3">
      <c r="B146" s="18">
        <v>44075.343576388892</v>
      </c>
      <c r="C146" s="19" t="s">
        <v>436</v>
      </c>
      <c r="D146" s="19" t="s">
        <v>200</v>
      </c>
      <c r="E146" s="20">
        <v>24</v>
      </c>
      <c r="F146" s="19" t="s">
        <v>437</v>
      </c>
      <c r="G146" s="20">
        <v>21</v>
      </c>
      <c r="H146" s="20">
        <v>25</v>
      </c>
      <c r="I146" s="19" t="s">
        <v>380</v>
      </c>
      <c r="K146" t="str">
        <f t="shared" si="16"/>
        <v>8 Bil-2</v>
      </c>
      <c r="L146">
        <f t="shared" si="17"/>
        <v>24</v>
      </c>
      <c r="M146">
        <v>1</v>
      </c>
      <c r="P146" s="30">
        <f t="shared" si="18"/>
        <v>145</v>
      </c>
      <c r="Q146" s="30" t="str">
        <f t="shared" si="19"/>
        <v>Seira Putri Septiyasa</v>
      </c>
      <c r="R146" s="30" t="str">
        <f t="shared" si="20"/>
        <v>8 Bil-2</v>
      </c>
      <c r="S146" s="30">
        <f t="shared" si="21"/>
        <v>24</v>
      </c>
      <c r="T146" s="30" t="str">
        <f t="shared" si="22"/>
        <v>The Story Girl</v>
      </c>
      <c r="U146" s="30">
        <f t="shared" si="23"/>
        <v>5</v>
      </c>
    </row>
    <row r="147" spans="2:21" ht="15" customHeight="1" thickBot="1" x14ac:dyDescent="0.3">
      <c r="B147" s="18">
        <v>44075.348715277774</v>
      </c>
      <c r="C147" s="19" t="s">
        <v>555</v>
      </c>
      <c r="D147" s="19" t="s">
        <v>200</v>
      </c>
      <c r="E147" s="20">
        <v>26</v>
      </c>
      <c r="F147" s="19" t="s">
        <v>556</v>
      </c>
      <c r="G147" s="20">
        <v>1</v>
      </c>
      <c r="H147" s="20">
        <v>10</v>
      </c>
      <c r="I147" s="20">
        <v>10</v>
      </c>
      <c r="K147" t="str">
        <f t="shared" si="16"/>
        <v>8 Bil-2</v>
      </c>
      <c r="L147">
        <f t="shared" si="17"/>
        <v>26</v>
      </c>
      <c r="M147">
        <v>1</v>
      </c>
      <c r="P147" s="30">
        <f t="shared" si="18"/>
        <v>146</v>
      </c>
      <c r="Q147" s="30" t="str">
        <f t="shared" si="19"/>
        <v>Tiara Madina Arisetio</v>
      </c>
      <c r="R147" s="30" t="str">
        <f t="shared" si="20"/>
        <v>8 Bil-2</v>
      </c>
      <c r="S147" s="30">
        <f t="shared" si="21"/>
        <v>26</v>
      </c>
      <c r="T147" s="30" t="str">
        <f t="shared" si="22"/>
        <v>Barefoot Gen #1</v>
      </c>
      <c r="U147" s="30">
        <f t="shared" si="23"/>
        <v>10</v>
      </c>
    </row>
    <row r="148" spans="2:21" ht="15" customHeight="1" thickBot="1" x14ac:dyDescent="0.3">
      <c r="B148" s="18">
        <v>44075.342199074075</v>
      </c>
      <c r="C148" s="19" t="s">
        <v>381</v>
      </c>
      <c r="D148" s="19" t="s">
        <v>21</v>
      </c>
      <c r="E148" s="20">
        <v>1</v>
      </c>
      <c r="F148" s="19" t="s">
        <v>382</v>
      </c>
      <c r="G148" s="20">
        <v>223</v>
      </c>
      <c r="H148" s="20">
        <v>267</v>
      </c>
      <c r="I148" s="20">
        <v>44</v>
      </c>
      <c r="K148" t="str">
        <f t="shared" si="16"/>
        <v>8A</v>
      </c>
      <c r="L148">
        <f t="shared" si="17"/>
        <v>1</v>
      </c>
      <c r="M148">
        <v>1</v>
      </c>
      <c r="P148" s="30">
        <f t="shared" si="18"/>
        <v>147</v>
      </c>
      <c r="Q148" s="30" t="str">
        <f t="shared" si="19"/>
        <v>Allisya Tristan Putri Purnomo</v>
      </c>
      <c r="R148" s="30" t="str">
        <f t="shared" si="20"/>
        <v>8A</v>
      </c>
      <c r="S148" s="30">
        <f t="shared" si="21"/>
        <v>1</v>
      </c>
      <c r="T148" s="30" t="str">
        <f t="shared" si="22"/>
        <v>Dongeng untuk putri tersayang</v>
      </c>
      <c r="U148" s="30">
        <f t="shared" si="23"/>
        <v>45</v>
      </c>
    </row>
    <row r="149" spans="2:21" ht="15" customHeight="1" thickBot="1" x14ac:dyDescent="0.3">
      <c r="B149" s="18">
        <v>44075.337881944448</v>
      </c>
      <c r="C149" s="19" t="s">
        <v>263</v>
      </c>
      <c r="D149" s="19" t="s">
        <v>21</v>
      </c>
      <c r="E149" s="20">
        <v>4</v>
      </c>
      <c r="F149" s="19" t="s">
        <v>264</v>
      </c>
      <c r="G149" s="20">
        <v>105</v>
      </c>
      <c r="H149" s="20">
        <v>109</v>
      </c>
      <c r="I149" s="20">
        <v>4</v>
      </c>
      <c r="K149" t="str">
        <f t="shared" si="16"/>
        <v>8A</v>
      </c>
      <c r="L149">
        <f t="shared" si="17"/>
        <v>4</v>
      </c>
      <c r="M149">
        <v>1</v>
      </c>
      <c r="P149" s="30">
        <f t="shared" si="18"/>
        <v>148</v>
      </c>
      <c r="Q149" s="30" t="str">
        <f t="shared" si="19"/>
        <v>celia carenica alexandrea</v>
      </c>
      <c r="R149" s="30" t="str">
        <f t="shared" si="20"/>
        <v>8A</v>
      </c>
      <c r="S149" s="30">
        <f t="shared" si="21"/>
        <v>4</v>
      </c>
      <c r="T149" s="30" t="str">
        <f t="shared" si="22"/>
        <v>mayat dikolon dipan</v>
      </c>
      <c r="U149" s="30">
        <f t="shared" si="23"/>
        <v>5</v>
      </c>
    </row>
    <row r="150" spans="2:21" ht="15" customHeight="1" thickBot="1" x14ac:dyDescent="0.3">
      <c r="B150" s="18">
        <v>44075.357187499998</v>
      </c>
      <c r="C150" s="19" t="s">
        <v>703</v>
      </c>
      <c r="D150" s="19" t="s">
        <v>21</v>
      </c>
      <c r="E150" s="20">
        <v>5</v>
      </c>
      <c r="F150" s="19" t="s">
        <v>536</v>
      </c>
      <c r="G150" s="20">
        <v>24</v>
      </c>
      <c r="H150" s="20">
        <v>30</v>
      </c>
      <c r="I150" s="20">
        <v>7</v>
      </c>
      <c r="K150" t="str">
        <f t="shared" si="16"/>
        <v>8A</v>
      </c>
      <c r="L150">
        <f t="shared" si="17"/>
        <v>5</v>
      </c>
      <c r="M150">
        <v>1</v>
      </c>
      <c r="P150" s="30">
        <f t="shared" si="18"/>
        <v>149</v>
      </c>
      <c r="Q150" s="30" t="str">
        <f t="shared" si="19"/>
        <v>chanity pernique callula</v>
      </c>
      <c r="R150" s="30" t="str">
        <f t="shared" si="20"/>
        <v>8A</v>
      </c>
      <c r="S150" s="30">
        <f t="shared" si="21"/>
        <v>5</v>
      </c>
      <c r="T150" s="30" t="str">
        <f t="shared" si="22"/>
        <v>mozachiko</v>
      </c>
      <c r="U150" s="30">
        <f t="shared" si="23"/>
        <v>7</v>
      </c>
    </row>
    <row r="151" spans="2:21" ht="15" customHeight="1" thickBot="1" x14ac:dyDescent="0.3">
      <c r="B151" s="18">
        <v>44075.354675925926</v>
      </c>
      <c r="C151" s="19" t="s">
        <v>689</v>
      </c>
      <c r="D151" s="19" t="s">
        <v>21</v>
      </c>
      <c r="E151" s="20">
        <v>10</v>
      </c>
      <c r="F151" s="19" t="s">
        <v>554</v>
      </c>
      <c r="G151" s="20">
        <v>1</v>
      </c>
      <c r="H151" s="20">
        <v>10</v>
      </c>
      <c r="I151" s="20">
        <v>10</v>
      </c>
      <c r="K151" t="str">
        <f t="shared" si="16"/>
        <v>8A</v>
      </c>
      <c r="L151">
        <f t="shared" si="17"/>
        <v>10</v>
      </c>
      <c r="M151">
        <v>1</v>
      </c>
      <c r="P151" s="30">
        <f t="shared" si="18"/>
        <v>150</v>
      </c>
      <c r="Q151" s="30" t="str">
        <f t="shared" si="19"/>
        <v>Janeta Najla</v>
      </c>
      <c r="R151" s="30" t="str">
        <f t="shared" si="20"/>
        <v>8A</v>
      </c>
      <c r="S151" s="30">
        <f t="shared" si="21"/>
        <v>10</v>
      </c>
      <c r="T151" s="30" t="str">
        <f t="shared" si="22"/>
        <v>Dilan 1991</v>
      </c>
      <c r="U151" s="30">
        <f t="shared" si="23"/>
        <v>10</v>
      </c>
    </row>
    <row r="152" spans="2:21" ht="15" customHeight="1" thickBot="1" x14ac:dyDescent="0.3">
      <c r="B152" s="18">
        <v>44075.341932870368</v>
      </c>
      <c r="C152" s="19" t="s">
        <v>372</v>
      </c>
      <c r="D152" s="19" t="s">
        <v>21</v>
      </c>
      <c r="E152" s="20">
        <v>13</v>
      </c>
      <c r="F152" s="19" t="s">
        <v>373</v>
      </c>
      <c r="G152" s="20">
        <v>55</v>
      </c>
      <c r="H152" s="20">
        <v>60</v>
      </c>
      <c r="I152" s="20">
        <v>5</v>
      </c>
      <c r="K152" t="str">
        <f t="shared" si="16"/>
        <v>8A</v>
      </c>
      <c r="L152">
        <f t="shared" si="17"/>
        <v>13</v>
      </c>
      <c r="M152">
        <v>1</v>
      </c>
      <c r="P152" s="30">
        <f t="shared" si="18"/>
        <v>151</v>
      </c>
      <c r="Q152" s="30" t="str">
        <f t="shared" si="19"/>
        <v>Mohammad Farrel</v>
      </c>
      <c r="R152" s="30" t="str">
        <f t="shared" si="20"/>
        <v>8A</v>
      </c>
      <c r="S152" s="30">
        <f t="shared" si="21"/>
        <v>13</v>
      </c>
      <c r="T152" s="30" t="str">
        <f t="shared" si="22"/>
        <v>sijuki</v>
      </c>
      <c r="U152" s="30">
        <f t="shared" si="23"/>
        <v>6</v>
      </c>
    </row>
    <row r="153" spans="2:21" ht="15" customHeight="1" thickBot="1" x14ac:dyDescent="0.3">
      <c r="B153" s="18">
        <v>44075.349259259259</v>
      </c>
      <c r="C153" s="19" t="s">
        <v>569</v>
      </c>
      <c r="D153" s="19" t="s">
        <v>21</v>
      </c>
      <c r="E153" s="20">
        <v>15</v>
      </c>
      <c r="F153" s="19" t="s">
        <v>570</v>
      </c>
      <c r="G153" s="20">
        <v>76</v>
      </c>
      <c r="H153" s="20">
        <v>83</v>
      </c>
      <c r="I153" s="20">
        <v>8</v>
      </c>
      <c r="K153" t="str">
        <f t="shared" si="16"/>
        <v>8A</v>
      </c>
      <c r="L153">
        <f t="shared" si="17"/>
        <v>15</v>
      </c>
      <c r="M153">
        <v>1</v>
      </c>
      <c r="P153" s="30">
        <f t="shared" si="18"/>
        <v>152</v>
      </c>
      <c r="Q153" s="30" t="str">
        <f t="shared" si="19"/>
        <v>Muhammad Dinar Raihan Anargya</v>
      </c>
      <c r="R153" s="30" t="str">
        <f t="shared" si="20"/>
        <v>8A</v>
      </c>
      <c r="S153" s="30">
        <f t="shared" si="21"/>
        <v>15</v>
      </c>
      <c r="T153" s="30" t="str">
        <f t="shared" si="22"/>
        <v>Why? people Louis Pasteur</v>
      </c>
      <c r="U153" s="30">
        <f t="shared" si="23"/>
        <v>8</v>
      </c>
    </row>
    <row r="154" spans="2:21" ht="15" customHeight="1" thickBot="1" x14ac:dyDescent="0.3">
      <c r="B154" s="18">
        <v>44075.336134259262</v>
      </c>
      <c r="C154" s="19" t="s">
        <v>206</v>
      </c>
      <c r="D154" s="19" t="s">
        <v>21</v>
      </c>
      <c r="E154" s="20">
        <v>16</v>
      </c>
      <c r="F154" s="19" t="s">
        <v>207</v>
      </c>
      <c r="G154" s="20">
        <v>26</v>
      </c>
      <c r="H154" s="20">
        <v>30</v>
      </c>
      <c r="I154" s="20">
        <v>4</v>
      </c>
      <c r="K154" t="str">
        <f t="shared" si="16"/>
        <v>8A</v>
      </c>
      <c r="L154">
        <f t="shared" si="17"/>
        <v>16</v>
      </c>
      <c r="M154">
        <v>1</v>
      </c>
      <c r="P154" s="30">
        <f t="shared" si="18"/>
        <v>153</v>
      </c>
      <c r="Q154" s="30" t="str">
        <f t="shared" si="19"/>
        <v>Muhammad Fathan Virzali Latief</v>
      </c>
      <c r="R154" s="30" t="str">
        <f t="shared" si="20"/>
        <v>8A</v>
      </c>
      <c r="S154" s="30">
        <f t="shared" si="21"/>
        <v>16</v>
      </c>
      <c r="T154" s="30" t="str">
        <f t="shared" si="22"/>
        <v>Republik funky</v>
      </c>
      <c r="U154" s="30">
        <f t="shared" si="23"/>
        <v>5</v>
      </c>
    </row>
    <row r="155" spans="2:21" ht="15" customHeight="1" thickBot="1" x14ac:dyDescent="0.3">
      <c r="B155" s="18">
        <v>44075.35355324074</v>
      </c>
      <c r="C155" s="19" t="s">
        <v>661</v>
      </c>
      <c r="D155" s="19" t="s">
        <v>21</v>
      </c>
      <c r="E155" s="20">
        <v>18</v>
      </c>
      <c r="F155" s="19" t="s">
        <v>662</v>
      </c>
      <c r="G155" s="20">
        <v>4</v>
      </c>
      <c r="H155" s="20">
        <v>7</v>
      </c>
      <c r="I155" s="20">
        <v>4</v>
      </c>
      <c r="K155" t="str">
        <f t="shared" si="16"/>
        <v>8A</v>
      </c>
      <c r="L155">
        <f t="shared" si="17"/>
        <v>18</v>
      </c>
      <c r="M155">
        <v>1</v>
      </c>
      <c r="P155" s="30">
        <f t="shared" si="18"/>
        <v>154</v>
      </c>
      <c r="Q155" s="30" t="str">
        <f t="shared" si="19"/>
        <v>Khalisha Firdania Rolansyah</v>
      </c>
      <c r="R155" s="30" t="str">
        <f t="shared" si="20"/>
        <v>8A</v>
      </c>
      <c r="S155" s="30">
        <f t="shared" si="21"/>
        <v>18</v>
      </c>
      <c r="T155" s="30" t="str">
        <f t="shared" si="22"/>
        <v>bad romance</v>
      </c>
      <c r="U155" s="30">
        <f t="shared" si="23"/>
        <v>4</v>
      </c>
    </row>
    <row r="156" spans="2:21" ht="15" customHeight="1" thickBot="1" x14ac:dyDescent="0.3">
      <c r="B156" s="18">
        <v>44075.353680555556</v>
      </c>
      <c r="C156" s="19" t="s">
        <v>665</v>
      </c>
      <c r="D156" s="19" t="s">
        <v>21</v>
      </c>
      <c r="E156" s="20">
        <v>18</v>
      </c>
      <c r="F156" s="19" t="s">
        <v>666</v>
      </c>
      <c r="G156" s="20">
        <v>165</v>
      </c>
      <c r="H156" s="20">
        <v>169</v>
      </c>
      <c r="I156" s="20">
        <v>4</v>
      </c>
      <c r="K156" t="str">
        <f t="shared" si="16"/>
        <v>8A</v>
      </c>
      <c r="L156">
        <f t="shared" si="17"/>
        <v>18</v>
      </c>
      <c r="M156">
        <v>1</v>
      </c>
      <c r="P156" s="30">
        <f t="shared" si="18"/>
        <v>155</v>
      </c>
      <c r="Q156" s="30" t="str">
        <f t="shared" si="19"/>
        <v>Nasya Fattiyah Nabila</v>
      </c>
      <c r="R156" s="30" t="str">
        <f t="shared" si="20"/>
        <v>8A</v>
      </c>
      <c r="S156" s="30">
        <f t="shared" si="21"/>
        <v>18</v>
      </c>
      <c r="T156" s="30" t="str">
        <f t="shared" si="22"/>
        <v>The Power of Language</v>
      </c>
      <c r="U156" s="30">
        <f t="shared" si="23"/>
        <v>5</v>
      </c>
    </row>
    <row r="157" spans="2:21" ht="15" customHeight="1" thickBot="1" x14ac:dyDescent="0.3">
      <c r="B157" s="18">
        <v>44075.329710648148</v>
      </c>
      <c r="C157" s="19" t="s">
        <v>113</v>
      </c>
      <c r="D157" s="19" t="s">
        <v>21</v>
      </c>
      <c r="E157" s="20">
        <v>23</v>
      </c>
      <c r="F157" s="19" t="s">
        <v>114</v>
      </c>
      <c r="G157" s="20">
        <v>224</v>
      </c>
      <c r="H157" s="20">
        <v>226</v>
      </c>
      <c r="I157" s="20">
        <v>3</v>
      </c>
      <c r="K157" t="str">
        <f t="shared" si="16"/>
        <v>8A</v>
      </c>
      <c r="L157">
        <f t="shared" si="17"/>
        <v>23</v>
      </c>
      <c r="M157">
        <v>1</v>
      </c>
      <c r="P157" s="30">
        <f t="shared" si="18"/>
        <v>156</v>
      </c>
      <c r="Q157" s="30" t="str">
        <f t="shared" si="19"/>
        <v>Rannisa Kintan julyandra</v>
      </c>
      <c r="R157" s="30" t="str">
        <f t="shared" si="20"/>
        <v>8A</v>
      </c>
      <c r="S157" s="30">
        <f t="shared" si="21"/>
        <v>23</v>
      </c>
      <c r="T157" s="30" t="str">
        <f t="shared" si="22"/>
        <v>lucu lucu BTS (sejumlah kisah unik,gokil, dan konyol) by : reni fajarwati</v>
      </c>
      <c r="U157" s="30">
        <f t="shared" si="23"/>
        <v>3</v>
      </c>
    </row>
    <row r="158" spans="2:21" ht="15" customHeight="1" thickBot="1" x14ac:dyDescent="0.3">
      <c r="B158" s="18">
        <v>44075.342870370368</v>
      </c>
      <c r="C158" s="19" t="s">
        <v>408</v>
      </c>
      <c r="D158" s="19" t="s">
        <v>21</v>
      </c>
      <c r="E158" s="20">
        <v>26</v>
      </c>
      <c r="F158" s="19" t="s">
        <v>409</v>
      </c>
      <c r="G158" s="20">
        <v>235</v>
      </c>
      <c r="H158" s="20">
        <v>247</v>
      </c>
      <c r="I158" s="20">
        <v>12</v>
      </c>
      <c r="K158" t="str">
        <f t="shared" si="16"/>
        <v>8A</v>
      </c>
      <c r="L158">
        <f t="shared" si="17"/>
        <v>26</v>
      </c>
      <c r="M158">
        <v>1</v>
      </c>
      <c r="P158" s="30">
        <f t="shared" si="18"/>
        <v>157</v>
      </c>
      <c r="Q158" s="30" t="str">
        <f t="shared" si="19"/>
        <v>Tania Janesya Hasan</v>
      </c>
      <c r="R158" s="30" t="str">
        <f t="shared" si="20"/>
        <v>8A</v>
      </c>
      <c r="S158" s="30">
        <f t="shared" si="21"/>
        <v>26</v>
      </c>
      <c r="T158" s="30" t="str">
        <f t="shared" si="22"/>
        <v>Never be alone</v>
      </c>
      <c r="U158" s="30">
        <f t="shared" si="23"/>
        <v>13</v>
      </c>
    </row>
    <row r="159" spans="2:21" ht="15" customHeight="1" thickBot="1" x14ac:dyDescent="0.3">
      <c r="B159" s="18">
        <v>44075.347349537034</v>
      </c>
      <c r="C159" s="19" t="s">
        <v>509</v>
      </c>
      <c r="D159" s="19" t="s">
        <v>22</v>
      </c>
      <c r="E159" s="20">
        <v>2</v>
      </c>
      <c r="F159" s="19" t="s">
        <v>510</v>
      </c>
      <c r="G159" s="20">
        <v>54</v>
      </c>
      <c r="H159" s="20">
        <v>57</v>
      </c>
      <c r="I159" s="20">
        <v>3</v>
      </c>
      <c r="K159" t="str">
        <f t="shared" si="16"/>
        <v>8B</v>
      </c>
      <c r="L159">
        <f t="shared" si="17"/>
        <v>2</v>
      </c>
      <c r="M159">
        <v>1</v>
      </c>
      <c r="P159" s="30">
        <f t="shared" si="18"/>
        <v>158</v>
      </c>
      <c r="Q159" s="30" t="str">
        <f t="shared" si="19"/>
        <v>Alika aulia rahmadhania</v>
      </c>
      <c r="R159" s="30" t="str">
        <f t="shared" si="20"/>
        <v>8B</v>
      </c>
      <c r="S159" s="30">
        <f t="shared" si="21"/>
        <v>2</v>
      </c>
      <c r="T159" s="30" t="str">
        <f t="shared" si="22"/>
        <v>100 cerita klasik</v>
      </c>
      <c r="U159" s="30">
        <f t="shared" si="23"/>
        <v>4</v>
      </c>
    </row>
    <row r="160" spans="2:21" ht="15" customHeight="1" thickBot="1" x14ac:dyDescent="0.3">
      <c r="B160" s="18">
        <v>44075.350856481484</v>
      </c>
      <c r="C160" s="19" t="s">
        <v>609</v>
      </c>
      <c r="D160" s="19" t="s">
        <v>22</v>
      </c>
      <c r="E160" s="20">
        <v>7</v>
      </c>
      <c r="F160" s="19" t="s">
        <v>610</v>
      </c>
      <c r="G160" s="20">
        <v>148</v>
      </c>
      <c r="H160" s="20">
        <v>154</v>
      </c>
      <c r="I160" s="20">
        <v>3</v>
      </c>
      <c r="K160" t="str">
        <f t="shared" si="16"/>
        <v>8B</v>
      </c>
      <c r="L160">
        <f t="shared" si="17"/>
        <v>7</v>
      </c>
      <c r="M160">
        <v>1</v>
      </c>
      <c r="P160" s="30">
        <f t="shared" si="18"/>
        <v>159</v>
      </c>
      <c r="Q160" s="30" t="str">
        <f t="shared" si="19"/>
        <v>chelsea sandia nugraha</v>
      </c>
      <c r="R160" s="30" t="str">
        <f t="shared" si="20"/>
        <v>8B</v>
      </c>
      <c r="S160" s="30">
        <f t="shared" si="21"/>
        <v>7</v>
      </c>
      <c r="T160" s="30" t="str">
        <f t="shared" si="22"/>
        <v>ipa&amp;ips</v>
      </c>
      <c r="U160" s="30">
        <f t="shared" si="23"/>
        <v>7</v>
      </c>
    </row>
    <row r="161" spans="2:21" ht="15" customHeight="1" thickBot="1" x14ac:dyDescent="0.3">
      <c r="B161" s="18">
        <v>44075.33803240741</v>
      </c>
      <c r="C161" s="19" t="s">
        <v>271</v>
      </c>
      <c r="D161" s="19" t="s">
        <v>22</v>
      </c>
      <c r="E161" s="20">
        <v>13</v>
      </c>
      <c r="F161" s="19" t="s">
        <v>272</v>
      </c>
      <c r="G161" s="20">
        <v>226</v>
      </c>
      <c r="H161" s="20">
        <v>228</v>
      </c>
      <c r="I161" s="20">
        <v>3</v>
      </c>
      <c r="K161" t="str">
        <f t="shared" si="16"/>
        <v>8B</v>
      </c>
      <c r="L161">
        <f t="shared" si="17"/>
        <v>13</v>
      </c>
      <c r="M161">
        <v>1</v>
      </c>
      <c r="P161" s="30">
        <f t="shared" si="18"/>
        <v>160</v>
      </c>
      <c r="Q161" s="30" t="str">
        <f t="shared" si="19"/>
        <v>Khansa Raniya Djajasasmita</v>
      </c>
      <c r="R161" s="30" t="str">
        <f t="shared" si="20"/>
        <v>8B</v>
      </c>
      <c r="S161" s="30">
        <f t="shared" si="21"/>
        <v>13</v>
      </c>
      <c r="T161" s="30" t="str">
        <f t="shared" si="22"/>
        <v>Nowhere</v>
      </c>
      <c r="U161" s="30">
        <f t="shared" si="23"/>
        <v>3</v>
      </c>
    </row>
    <row r="162" spans="2:21" ht="15" customHeight="1" thickBot="1" x14ac:dyDescent="0.3">
      <c r="B162" s="18">
        <v>44075.343460648146</v>
      </c>
      <c r="C162" s="19" t="s">
        <v>433</v>
      </c>
      <c r="D162" s="19" t="s">
        <v>22</v>
      </c>
      <c r="E162" s="20">
        <v>19</v>
      </c>
      <c r="F162" s="19" t="s">
        <v>434</v>
      </c>
      <c r="G162" s="20">
        <v>143</v>
      </c>
      <c r="H162" s="20">
        <v>154</v>
      </c>
      <c r="I162" s="20">
        <v>11</v>
      </c>
      <c r="K162" t="str">
        <f t="shared" si="16"/>
        <v>8B</v>
      </c>
      <c r="L162">
        <f t="shared" si="17"/>
        <v>19</v>
      </c>
      <c r="M162">
        <v>1</v>
      </c>
      <c r="P162" s="30">
        <f t="shared" si="18"/>
        <v>161</v>
      </c>
      <c r="Q162" s="30" t="str">
        <f t="shared" si="19"/>
        <v>Rangga Dinnar Tirta Putra</v>
      </c>
      <c r="R162" s="30" t="str">
        <f t="shared" si="20"/>
        <v>8B</v>
      </c>
      <c r="S162" s="30">
        <f t="shared" si="21"/>
        <v>19</v>
      </c>
      <c r="T162" s="30" t="str">
        <f t="shared" si="22"/>
        <v>Andrea Hirata : Ayah</v>
      </c>
      <c r="U162" s="30">
        <f t="shared" si="23"/>
        <v>12</v>
      </c>
    </row>
    <row r="163" spans="2:21" ht="15" customHeight="1" thickBot="1" x14ac:dyDescent="0.3">
      <c r="B163" s="18">
        <v>44075.336365740739</v>
      </c>
      <c r="C163" s="19" t="s">
        <v>212</v>
      </c>
      <c r="D163" s="19" t="s">
        <v>22</v>
      </c>
      <c r="E163" s="20">
        <v>21</v>
      </c>
      <c r="F163" s="19" t="s">
        <v>213</v>
      </c>
      <c r="G163" s="20">
        <v>1</v>
      </c>
      <c r="H163" s="20">
        <v>10</v>
      </c>
      <c r="I163" s="20">
        <v>10</v>
      </c>
      <c r="K163" t="str">
        <f t="shared" si="16"/>
        <v>8B</v>
      </c>
      <c r="L163">
        <f t="shared" si="17"/>
        <v>21</v>
      </c>
      <c r="M163">
        <v>1</v>
      </c>
      <c r="P163" s="30">
        <f t="shared" si="18"/>
        <v>162</v>
      </c>
      <c r="Q163" s="30" t="str">
        <f t="shared" si="19"/>
        <v>Regita Juliana R.</v>
      </c>
      <c r="R163" s="30" t="str">
        <f t="shared" si="20"/>
        <v>8B</v>
      </c>
      <c r="S163" s="30">
        <f t="shared" si="21"/>
        <v>21</v>
      </c>
      <c r="T163" s="30" t="str">
        <f t="shared" si="22"/>
        <v>Crayon Shinchan</v>
      </c>
      <c r="U163" s="30">
        <f t="shared" si="23"/>
        <v>10</v>
      </c>
    </row>
    <row r="164" spans="2:21" ht="15" customHeight="1" thickBot="1" x14ac:dyDescent="0.3">
      <c r="B164" s="18">
        <v>44075.354050925926</v>
      </c>
      <c r="C164" s="19" t="s">
        <v>677</v>
      </c>
      <c r="D164" s="19" t="s">
        <v>22</v>
      </c>
      <c r="E164" s="20">
        <v>22</v>
      </c>
      <c r="F164" s="19" t="s">
        <v>678</v>
      </c>
      <c r="G164" s="20">
        <v>47</v>
      </c>
      <c r="H164" s="20">
        <v>51</v>
      </c>
      <c r="I164" s="20">
        <v>5</v>
      </c>
      <c r="K164" t="str">
        <f t="shared" si="16"/>
        <v>8B</v>
      </c>
      <c r="L164">
        <f t="shared" si="17"/>
        <v>22</v>
      </c>
      <c r="M164">
        <v>1</v>
      </c>
      <c r="P164" s="30">
        <f t="shared" si="18"/>
        <v>163</v>
      </c>
      <c r="Q164" s="30" t="str">
        <f t="shared" si="19"/>
        <v>rizqiqa nurzahra k</v>
      </c>
      <c r="R164" s="30" t="str">
        <f t="shared" si="20"/>
        <v>8B</v>
      </c>
      <c r="S164" s="30">
        <f t="shared" si="21"/>
        <v>22</v>
      </c>
      <c r="T164" s="30" t="str">
        <f t="shared" si="22"/>
        <v>einstein</v>
      </c>
      <c r="U164" s="30">
        <f t="shared" si="23"/>
        <v>5</v>
      </c>
    </row>
    <row r="165" spans="2:21" ht="15" customHeight="1" thickBot="1" x14ac:dyDescent="0.3">
      <c r="B165" s="18">
        <v>44075.347557870373</v>
      </c>
      <c r="C165" s="19" t="s">
        <v>511</v>
      </c>
      <c r="D165" s="19" t="s">
        <v>25</v>
      </c>
      <c r="E165" s="20">
        <v>1</v>
      </c>
      <c r="F165" s="19" t="s">
        <v>512</v>
      </c>
      <c r="G165" s="20">
        <v>158</v>
      </c>
      <c r="H165" s="20">
        <v>185</v>
      </c>
      <c r="I165" s="20">
        <v>28</v>
      </c>
      <c r="K165" t="str">
        <f t="shared" si="16"/>
        <v>8C</v>
      </c>
      <c r="L165">
        <f t="shared" si="17"/>
        <v>1</v>
      </c>
      <c r="M165">
        <v>1</v>
      </c>
      <c r="P165" s="30">
        <f t="shared" si="18"/>
        <v>164</v>
      </c>
      <c r="Q165" s="30" t="str">
        <f t="shared" si="19"/>
        <v>Aletta Rizky Munira</v>
      </c>
      <c r="R165" s="30" t="str">
        <f t="shared" si="20"/>
        <v>8C</v>
      </c>
      <c r="S165" s="30">
        <f t="shared" si="21"/>
        <v>1</v>
      </c>
      <c r="T165" s="30" t="str">
        <f t="shared" si="22"/>
        <v>peka</v>
      </c>
      <c r="U165" s="30">
        <f t="shared" si="23"/>
        <v>28</v>
      </c>
    </row>
    <row r="166" spans="2:21" ht="15" customHeight="1" thickBot="1" x14ac:dyDescent="0.3">
      <c r="B166" s="18">
        <v>44075.335069444445</v>
      </c>
      <c r="C166" s="19" t="s">
        <v>162</v>
      </c>
      <c r="D166" s="19" t="s">
        <v>25</v>
      </c>
      <c r="E166" s="20">
        <v>2</v>
      </c>
      <c r="F166" s="19" t="s">
        <v>163</v>
      </c>
      <c r="G166" s="20">
        <v>242</v>
      </c>
      <c r="H166" s="20">
        <v>262</v>
      </c>
      <c r="I166" s="20">
        <v>20</v>
      </c>
      <c r="K166" t="str">
        <f t="shared" si="16"/>
        <v>8C</v>
      </c>
      <c r="L166">
        <f t="shared" si="17"/>
        <v>2</v>
      </c>
      <c r="M166">
        <v>1</v>
      </c>
      <c r="P166" s="30">
        <f t="shared" si="18"/>
        <v>165</v>
      </c>
      <c r="Q166" s="30" t="str">
        <f t="shared" si="19"/>
        <v>Annisa Zahra Hanifah</v>
      </c>
      <c r="R166" s="30" t="str">
        <f t="shared" si="20"/>
        <v>8C</v>
      </c>
      <c r="S166" s="30">
        <f t="shared" si="21"/>
        <v>2</v>
      </c>
      <c r="T166" s="30" t="str">
        <f t="shared" si="22"/>
        <v>Rasuk</v>
      </c>
      <c r="U166" s="30">
        <f t="shared" si="23"/>
        <v>21</v>
      </c>
    </row>
    <row r="167" spans="2:21" ht="15" customHeight="1" thickBot="1" x14ac:dyDescent="0.3">
      <c r="B167" s="18">
        <v>44075.343969907408</v>
      </c>
      <c r="C167" s="19" t="s">
        <v>448</v>
      </c>
      <c r="D167" s="19" t="s">
        <v>25</v>
      </c>
      <c r="E167" s="20">
        <v>3</v>
      </c>
      <c r="F167" s="19" t="s">
        <v>449</v>
      </c>
      <c r="G167" s="20">
        <v>96</v>
      </c>
      <c r="H167" s="20">
        <v>110</v>
      </c>
      <c r="I167" s="20">
        <v>15</v>
      </c>
      <c r="K167" t="str">
        <f t="shared" si="16"/>
        <v>8C</v>
      </c>
      <c r="L167">
        <f t="shared" si="17"/>
        <v>3</v>
      </c>
      <c r="M167">
        <v>1</v>
      </c>
      <c r="P167" s="30">
        <f t="shared" si="18"/>
        <v>166</v>
      </c>
      <c r="Q167" s="30" t="str">
        <f t="shared" si="19"/>
        <v>Aryangga Fadillah Arham</v>
      </c>
      <c r="R167" s="30" t="str">
        <f t="shared" si="20"/>
        <v>8C</v>
      </c>
      <c r="S167" s="30">
        <f t="shared" si="21"/>
        <v>3</v>
      </c>
      <c r="T167" s="30" t="str">
        <f t="shared" si="22"/>
        <v>Conan Soccer Selection</v>
      </c>
      <c r="U167" s="30">
        <f t="shared" si="23"/>
        <v>15</v>
      </c>
    </row>
    <row r="168" spans="2:21" ht="15" customHeight="1" thickBot="1" x14ac:dyDescent="0.3">
      <c r="B168" s="18">
        <v>44075.346076388887</v>
      </c>
      <c r="C168" s="19" t="s">
        <v>488</v>
      </c>
      <c r="D168" s="19" t="s">
        <v>25</v>
      </c>
      <c r="E168" s="20">
        <v>5</v>
      </c>
      <c r="F168" s="19" t="s">
        <v>489</v>
      </c>
      <c r="G168" s="20">
        <v>43</v>
      </c>
      <c r="H168" s="20">
        <v>44</v>
      </c>
      <c r="I168" s="20">
        <v>1</v>
      </c>
      <c r="K168" t="str">
        <f t="shared" si="16"/>
        <v>8C</v>
      </c>
      <c r="L168">
        <f t="shared" si="17"/>
        <v>5</v>
      </c>
      <c r="M168">
        <v>1</v>
      </c>
      <c r="P168" s="30">
        <f t="shared" si="18"/>
        <v>167</v>
      </c>
      <c r="Q168" s="30" t="str">
        <f t="shared" si="19"/>
        <v>carla sarah suryono</v>
      </c>
      <c r="R168" s="30" t="str">
        <f t="shared" si="20"/>
        <v>8C</v>
      </c>
      <c r="S168" s="30">
        <f t="shared" si="21"/>
        <v>5</v>
      </c>
      <c r="T168" s="30" t="str">
        <f t="shared" si="22"/>
        <v>rasuk</v>
      </c>
      <c r="U168" s="30">
        <f t="shared" si="23"/>
        <v>2</v>
      </c>
    </row>
    <row r="169" spans="2:21" ht="15" customHeight="1" thickBot="1" x14ac:dyDescent="0.3">
      <c r="B169" s="18">
        <v>44075.325243055559</v>
      </c>
      <c r="C169" s="19" t="s">
        <v>97</v>
      </c>
      <c r="D169" s="19" t="s">
        <v>25</v>
      </c>
      <c r="E169" s="20">
        <v>7</v>
      </c>
      <c r="F169" s="19" t="s">
        <v>98</v>
      </c>
      <c r="G169" s="20">
        <v>76</v>
      </c>
      <c r="H169" s="20">
        <v>80</v>
      </c>
      <c r="I169" s="20">
        <v>5</v>
      </c>
      <c r="K169" t="str">
        <f t="shared" si="16"/>
        <v>8C</v>
      </c>
      <c r="L169">
        <f t="shared" si="17"/>
        <v>7</v>
      </c>
      <c r="M169">
        <v>1</v>
      </c>
      <c r="P169" s="30">
        <f t="shared" si="18"/>
        <v>168</v>
      </c>
      <c r="Q169" s="30" t="str">
        <f t="shared" si="19"/>
        <v>Diandra Aria Yufana</v>
      </c>
      <c r="R169" s="30" t="str">
        <f t="shared" si="20"/>
        <v>8C</v>
      </c>
      <c r="S169" s="30">
        <f t="shared" si="21"/>
        <v>7</v>
      </c>
      <c r="T169" s="30" t="str">
        <f t="shared" si="22"/>
        <v>Petualangan Nobita dengan Dinosaurus</v>
      </c>
      <c r="U169" s="30">
        <f t="shared" si="23"/>
        <v>5</v>
      </c>
    </row>
    <row r="170" spans="2:21" ht="15" customHeight="1" thickBot="1" x14ac:dyDescent="0.3">
      <c r="B170" s="18">
        <v>44075.349131944444</v>
      </c>
      <c r="C170" s="19" t="s">
        <v>565</v>
      </c>
      <c r="D170" s="19" t="s">
        <v>25</v>
      </c>
      <c r="E170" s="20">
        <v>9</v>
      </c>
      <c r="F170" s="19" t="s">
        <v>566</v>
      </c>
      <c r="G170" s="20">
        <v>54</v>
      </c>
      <c r="H170" s="20">
        <v>55</v>
      </c>
      <c r="I170" s="20">
        <v>2</v>
      </c>
      <c r="K170" t="str">
        <f t="shared" si="16"/>
        <v>8C</v>
      </c>
      <c r="L170">
        <f t="shared" si="17"/>
        <v>9</v>
      </c>
      <c r="M170">
        <v>1</v>
      </c>
      <c r="P170" s="30">
        <f t="shared" si="18"/>
        <v>169</v>
      </c>
      <c r="Q170" s="30" t="str">
        <f t="shared" si="19"/>
        <v>Khaira Naurisha Bestari</v>
      </c>
      <c r="R170" s="30" t="str">
        <f t="shared" si="20"/>
        <v>8C</v>
      </c>
      <c r="S170" s="30">
        <f t="shared" si="21"/>
        <v>9</v>
      </c>
      <c r="T170" s="30" t="str">
        <f t="shared" si="22"/>
        <v>dork diaries tales from a not so fab life</v>
      </c>
      <c r="U170" s="30">
        <f t="shared" si="23"/>
        <v>2</v>
      </c>
    </row>
    <row r="171" spans="2:21" ht="15" customHeight="1" thickBot="1" x14ac:dyDescent="0.3">
      <c r="B171" s="18">
        <v>44075.352303240739</v>
      </c>
      <c r="C171" s="19" t="s">
        <v>634</v>
      </c>
      <c r="D171" s="19" t="s">
        <v>25</v>
      </c>
      <c r="E171" s="20">
        <v>11</v>
      </c>
      <c r="F171" s="19" t="s">
        <v>635</v>
      </c>
      <c r="G171" s="20">
        <v>27</v>
      </c>
      <c r="H171" s="20">
        <v>30</v>
      </c>
      <c r="I171" s="20">
        <v>3</v>
      </c>
      <c r="K171" t="str">
        <f t="shared" si="16"/>
        <v>8C</v>
      </c>
      <c r="L171">
        <f t="shared" si="17"/>
        <v>11</v>
      </c>
      <c r="M171">
        <v>1</v>
      </c>
      <c r="P171" s="30">
        <f t="shared" si="18"/>
        <v>170</v>
      </c>
      <c r="Q171" s="30" t="str">
        <f t="shared" si="19"/>
        <v>M Zaky Defrian</v>
      </c>
      <c r="R171" s="30" t="str">
        <f t="shared" si="20"/>
        <v>8C</v>
      </c>
      <c r="S171" s="30">
        <f t="shared" si="21"/>
        <v>11</v>
      </c>
      <c r="T171" s="30" t="str">
        <f t="shared" si="22"/>
        <v>111 konspirasi dunia</v>
      </c>
      <c r="U171" s="30">
        <f t="shared" si="23"/>
        <v>4</v>
      </c>
    </row>
    <row r="172" spans="2:21" ht="15" customHeight="1" thickBot="1" x14ac:dyDescent="0.3">
      <c r="B172" s="18">
        <v>44075.32503472222</v>
      </c>
      <c r="C172" s="19" t="s">
        <v>92</v>
      </c>
      <c r="D172" s="19" t="s">
        <v>25</v>
      </c>
      <c r="E172" s="20">
        <v>15</v>
      </c>
      <c r="F172" s="19" t="s">
        <v>93</v>
      </c>
      <c r="G172" s="20">
        <v>140</v>
      </c>
      <c r="H172" s="20">
        <v>145</v>
      </c>
      <c r="I172" s="19" t="s">
        <v>94</v>
      </c>
      <c r="K172" t="str">
        <f t="shared" si="16"/>
        <v>8C</v>
      </c>
      <c r="L172">
        <f t="shared" si="17"/>
        <v>15</v>
      </c>
      <c r="M172">
        <v>1</v>
      </c>
      <c r="P172" s="30">
        <f t="shared" si="18"/>
        <v>171</v>
      </c>
      <c r="Q172" s="30" t="str">
        <f t="shared" si="19"/>
        <v>Najla Haifa Z.K</v>
      </c>
      <c r="R172" s="30" t="str">
        <f t="shared" si="20"/>
        <v>8C</v>
      </c>
      <c r="S172" s="30">
        <f t="shared" si="21"/>
        <v>15</v>
      </c>
      <c r="T172" s="30" t="str">
        <f t="shared" si="22"/>
        <v>Kowaiya</v>
      </c>
      <c r="U172" s="30">
        <f t="shared" si="23"/>
        <v>6</v>
      </c>
    </row>
    <row r="173" spans="2:21" ht="15" customHeight="1" thickBot="1" x14ac:dyDescent="0.3">
      <c r="B173" s="18">
        <v>44075.325416666667</v>
      </c>
      <c r="C173" s="19" t="s">
        <v>92</v>
      </c>
      <c r="D173" s="19" t="s">
        <v>25</v>
      </c>
      <c r="E173" s="20">
        <v>15</v>
      </c>
      <c r="F173" s="19" t="s">
        <v>93</v>
      </c>
      <c r="G173" s="20">
        <v>140</v>
      </c>
      <c r="H173" s="20">
        <v>145</v>
      </c>
      <c r="I173" s="19" t="s">
        <v>94</v>
      </c>
      <c r="K173" t="str">
        <f t="shared" si="16"/>
        <v>8C</v>
      </c>
      <c r="L173">
        <f t="shared" si="17"/>
        <v>15</v>
      </c>
      <c r="M173">
        <v>1</v>
      </c>
      <c r="P173" s="30">
        <f t="shared" si="18"/>
        <v>172</v>
      </c>
      <c r="Q173" s="30" t="str">
        <f t="shared" si="19"/>
        <v>Najla Haifa Z.K</v>
      </c>
      <c r="R173" s="30" t="str">
        <f t="shared" si="20"/>
        <v>8C</v>
      </c>
      <c r="S173" s="30">
        <f t="shared" si="21"/>
        <v>15</v>
      </c>
      <c r="T173" s="30" t="str">
        <f t="shared" si="22"/>
        <v>Kowaiya</v>
      </c>
      <c r="U173" s="30">
        <f t="shared" si="23"/>
        <v>6</v>
      </c>
    </row>
    <row r="174" spans="2:21" ht="15" customHeight="1" thickBot="1" x14ac:dyDescent="0.3">
      <c r="B174" s="18">
        <v>44075.333738425928</v>
      </c>
      <c r="C174" s="19" t="s">
        <v>132</v>
      </c>
      <c r="D174" s="19" t="s">
        <v>25</v>
      </c>
      <c r="E174" s="20">
        <v>16</v>
      </c>
      <c r="F174" s="19" t="s">
        <v>133</v>
      </c>
      <c r="G174" s="20">
        <v>320</v>
      </c>
      <c r="H174" s="20">
        <v>325</v>
      </c>
      <c r="I174" s="20">
        <v>5</v>
      </c>
      <c r="K174" t="str">
        <f t="shared" si="16"/>
        <v>8C</v>
      </c>
      <c r="L174">
        <f t="shared" si="17"/>
        <v>16</v>
      </c>
      <c r="M174">
        <v>1</v>
      </c>
      <c r="P174" s="30">
        <f t="shared" si="18"/>
        <v>173</v>
      </c>
      <c r="Q174" s="30" t="str">
        <f t="shared" si="19"/>
        <v>Natasya Adelia</v>
      </c>
      <c r="R174" s="30" t="str">
        <f t="shared" si="20"/>
        <v>8C</v>
      </c>
      <c r="S174" s="30">
        <f t="shared" si="21"/>
        <v>16</v>
      </c>
      <c r="T174" s="30" t="str">
        <f t="shared" si="22"/>
        <v>Harry Potter dan Batu Bertuah</v>
      </c>
      <c r="U174" s="30">
        <f t="shared" si="23"/>
        <v>6</v>
      </c>
    </row>
    <row r="175" spans="2:21" ht="15" customHeight="1" thickBot="1" x14ac:dyDescent="0.3">
      <c r="B175" s="18">
        <v>44075.333796296298</v>
      </c>
      <c r="C175" s="19" t="s">
        <v>132</v>
      </c>
      <c r="D175" s="19" t="s">
        <v>25</v>
      </c>
      <c r="E175" s="20">
        <v>16</v>
      </c>
      <c r="F175" s="19" t="s">
        <v>133</v>
      </c>
      <c r="G175" s="20">
        <v>320</v>
      </c>
      <c r="H175" s="20">
        <v>325</v>
      </c>
      <c r="I175" s="20">
        <v>5</v>
      </c>
      <c r="K175" t="str">
        <f t="shared" si="16"/>
        <v>8C</v>
      </c>
      <c r="L175">
        <f t="shared" si="17"/>
        <v>16</v>
      </c>
      <c r="M175">
        <v>1</v>
      </c>
      <c r="P175" s="30">
        <f t="shared" si="18"/>
        <v>174</v>
      </c>
      <c r="Q175" s="30" t="str">
        <f t="shared" si="19"/>
        <v>Natasya Adelia</v>
      </c>
      <c r="R175" s="30" t="str">
        <f t="shared" si="20"/>
        <v>8C</v>
      </c>
      <c r="S175" s="30">
        <f t="shared" si="21"/>
        <v>16</v>
      </c>
      <c r="T175" s="30" t="str">
        <f t="shared" si="22"/>
        <v>Harry Potter dan Batu Bertuah</v>
      </c>
      <c r="U175" s="30">
        <f t="shared" si="23"/>
        <v>6</v>
      </c>
    </row>
    <row r="176" spans="2:21" ht="15" customHeight="1" thickBot="1" x14ac:dyDescent="0.3">
      <c r="B176" s="18">
        <v>44075.336030092592</v>
      </c>
      <c r="C176" s="19" t="s">
        <v>202</v>
      </c>
      <c r="D176" s="19" t="s">
        <v>25</v>
      </c>
      <c r="E176" s="20">
        <v>17</v>
      </c>
      <c r="F176" s="19" t="s">
        <v>203</v>
      </c>
      <c r="G176" s="20">
        <v>257</v>
      </c>
      <c r="H176" s="20">
        <v>262</v>
      </c>
      <c r="I176" s="19" t="s">
        <v>94</v>
      </c>
      <c r="K176" t="str">
        <f t="shared" si="16"/>
        <v>8C</v>
      </c>
      <c r="L176">
        <f t="shared" si="17"/>
        <v>17</v>
      </c>
      <c r="M176">
        <v>1</v>
      </c>
      <c r="P176" s="30">
        <f t="shared" si="18"/>
        <v>175</v>
      </c>
      <c r="Q176" s="30" t="str">
        <f t="shared" si="19"/>
        <v>Nayara Annaba Zalikha</v>
      </c>
      <c r="R176" s="30" t="str">
        <f t="shared" si="20"/>
        <v>8C</v>
      </c>
      <c r="S176" s="30">
        <f t="shared" si="21"/>
        <v>17</v>
      </c>
      <c r="T176" s="30" t="str">
        <f t="shared" si="22"/>
        <v>50 Cerita Ajaib</v>
      </c>
      <c r="U176" s="30">
        <f t="shared" si="23"/>
        <v>6</v>
      </c>
    </row>
    <row r="177" spans="2:21" ht="15" customHeight="1" thickBot="1" x14ac:dyDescent="0.3">
      <c r="B177" s="18">
        <v>44075.350277777776</v>
      </c>
      <c r="C177" s="19" t="s">
        <v>585</v>
      </c>
      <c r="D177" s="19" t="s">
        <v>25</v>
      </c>
      <c r="E177" s="20">
        <v>18</v>
      </c>
      <c r="F177" s="19" t="s">
        <v>586</v>
      </c>
      <c r="G177" s="20">
        <v>156</v>
      </c>
      <c r="H177" s="20">
        <v>160</v>
      </c>
      <c r="I177" s="20">
        <v>4</v>
      </c>
      <c r="K177" t="str">
        <f t="shared" si="16"/>
        <v>8C</v>
      </c>
      <c r="L177">
        <f t="shared" si="17"/>
        <v>18</v>
      </c>
      <c r="M177">
        <v>1</v>
      </c>
      <c r="P177" s="30">
        <f t="shared" si="18"/>
        <v>176</v>
      </c>
      <c r="Q177" s="30" t="str">
        <f t="shared" si="19"/>
        <v>Rr Seravina Mindi s</v>
      </c>
      <c r="R177" s="30" t="str">
        <f t="shared" si="20"/>
        <v>8C</v>
      </c>
      <c r="S177" s="30">
        <f t="shared" si="21"/>
        <v>18</v>
      </c>
      <c r="T177" s="30" t="str">
        <f t="shared" si="22"/>
        <v>Darka</v>
      </c>
      <c r="U177" s="30">
        <f t="shared" si="23"/>
        <v>5</v>
      </c>
    </row>
    <row r="178" spans="2:21" ht="15" customHeight="1" thickBot="1" x14ac:dyDescent="0.3">
      <c r="B178" s="18">
        <v>44075.339884259258</v>
      </c>
      <c r="C178" s="19" t="s">
        <v>321</v>
      </c>
      <c r="D178" s="19" t="s">
        <v>25</v>
      </c>
      <c r="E178" s="20">
        <v>20</v>
      </c>
      <c r="F178" s="19" t="s">
        <v>322</v>
      </c>
      <c r="G178" s="20">
        <v>2</v>
      </c>
      <c r="H178" s="20">
        <v>14</v>
      </c>
      <c r="I178" s="20">
        <v>13</v>
      </c>
      <c r="K178" t="str">
        <f t="shared" si="16"/>
        <v>8C</v>
      </c>
      <c r="L178">
        <f t="shared" si="17"/>
        <v>20</v>
      </c>
      <c r="M178">
        <v>1</v>
      </c>
      <c r="P178" s="30">
        <f t="shared" si="18"/>
        <v>177</v>
      </c>
      <c r="Q178" s="30" t="str">
        <f t="shared" si="19"/>
        <v>Raisis Aisha Saputra</v>
      </c>
      <c r="R178" s="30" t="str">
        <f t="shared" si="20"/>
        <v>8C</v>
      </c>
      <c r="S178" s="30">
        <f t="shared" si="21"/>
        <v>20</v>
      </c>
      <c r="T178" s="30" t="str">
        <f t="shared" si="22"/>
        <v>call me by your name</v>
      </c>
      <c r="U178" s="30">
        <f t="shared" si="23"/>
        <v>13</v>
      </c>
    </row>
    <row r="179" spans="2:21" ht="15" customHeight="1" thickBot="1" x14ac:dyDescent="0.3">
      <c r="B179" s="18">
        <v>44075.342233796298</v>
      </c>
      <c r="C179" s="19" t="s">
        <v>389</v>
      </c>
      <c r="D179" s="19" t="s">
        <v>25</v>
      </c>
      <c r="E179" s="20">
        <v>21</v>
      </c>
      <c r="F179" s="19" t="s">
        <v>390</v>
      </c>
      <c r="G179" s="20">
        <v>68</v>
      </c>
      <c r="H179" s="20">
        <v>71</v>
      </c>
      <c r="I179" s="20">
        <v>3</v>
      </c>
      <c r="K179" t="str">
        <f t="shared" si="16"/>
        <v>8C</v>
      </c>
      <c r="L179">
        <f t="shared" si="17"/>
        <v>21</v>
      </c>
      <c r="M179">
        <v>1</v>
      </c>
      <c r="P179" s="30">
        <f t="shared" si="18"/>
        <v>178</v>
      </c>
      <c r="Q179" s="30" t="str">
        <f t="shared" si="19"/>
        <v>Raja Ram Edo Tarigan</v>
      </c>
      <c r="R179" s="30" t="str">
        <f t="shared" si="20"/>
        <v>8C</v>
      </c>
      <c r="S179" s="30">
        <f t="shared" si="21"/>
        <v>21</v>
      </c>
      <c r="T179" s="30" t="str">
        <f t="shared" si="22"/>
        <v>Kumpulan cerita rakyat nusantara</v>
      </c>
      <c r="U179" s="30">
        <f t="shared" si="23"/>
        <v>4</v>
      </c>
    </row>
    <row r="180" spans="2:21" ht="15" customHeight="1" thickBot="1" x14ac:dyDescent="0.3">
      <c r="B180" s="18">
        <v>44075.342407407406</v>
      </c>
      <c r="C180" s="19" t="s">
        <v>391</v>
      </c>
      <c r="D180" s="19" t="s">
        <v>25</v>
      </c>
      <c r="E180" s="20">
        <v>22</v>
      </c>
      <c r="F180" s="19" t="s">
        <v>392</v>
      </c>
      <c r="G180" s="20">
        <v>1</v>
      </c>
      <c r="H180" s="20">
        <v>9</v>
      </c>
      <c r="I180" s="20">
        <v>8</v>
      </c>
      <c r="K180" t="str">
        <f t="shared" si="16"/>
        <v>8C</v>
      </c>
      <c r="L180">
        <f t="shared" si="17"/>
        <v>22</v>
      </c>
      <c r="M180">
        <v>1</v>
      </c>
      <c r="P180" s="30">
        <f t="shared" si="18"/>
        <v>179</v>
      </c>
      <c r="Q180" s="30" t="str">
        <f t="shared" si="19"/>
        <v>Rhayyhan Budhi pramadhi</v>
      </c>
      <c r="R180" s="30" t="str">
        <f t="shared" si="20"/>
        <v>8C</v>
      </c>
      <c r="S180" s="30">
        <f t="shared" si="21"/>
        <v>22</v>
      </c>
      <c r="T180" s="30" t="str">
        <f t="shared" si="22"/>
        <v>Home alone</v>
      </c>
      <c r="U180" s="30">
        <f t="shared" si="23"/>
        <v>9</v>
      </c>
    </row>
    <row r="181" spans="2:21" ht="15" customHeight="1" thickBot="1" x14ac:dyDescent="0.3">
      <c r="B181" s="18">
        <v>44075.355254629627</v>
      </c>
      <c r="C181" s="19" t="s">
        <v>694</v>
      </c>
      <c r="D181" s="19" t="s">
        <v>25</v>
      </c>
      <c r="E181" s="20">
        <v>23</v>
      </c>
      <c r="F181" s="19" t="s">
        <v>695</v>
      </c>
      <c r="G181" s="20">
        <v>106</v>
      </c>
      <c r="H181" s="20">
        <v>110</v>
      </c>
      <c r="I181" s="20">
        <v>5</v>
      </c>
      <c r="K181" t="str">
        <f t="shared" si="16"/>
        <v>8C</v>
      </c>
      <c r="L181">
        <f t="shared" si="17"/>
        <v>23</v>
      </c>
      <c r="M181">
        <v>1</v>
      </c>
      <c r="P181" s="30">
        <f t="shared" si="18"/>
        <v>180</v>
      </c>
      <c r="Q181" s="30" t="str">
        <f t="shared" si="19"/>
        <v>Rhean Darma</v>
      </c>
      <c r="R181" s="30" t="str">
        <f t="shared" si="20"/>
        <v>8C</v>
      </c>
      <c r="S181" s="30">
        <f t="shared" si="21"/>
        <v>23</v>
      </c>
      <c r="T181" s="30" t="str">
        <f t="shared" si="22"/>
        <v>Shizuka</v>
      </c>
      <c r="U181" s="30">
        <f t="shared" si="23"/>
        <v>5</v>
      </c>
    </row>
    <row r="182" spans="2:21" ht="15" customHeight="1" thickBot="1" x14ac:dyDescent="0.3">
      <c r="B182" s="18">
        <v>44075.350069444445</v>
      </c>
      <c r="C182" s="19" t="s">
        <v>577</v>
      </c>
      <c r="D182" s="19" t="s">
        <v>25</v>
      </c>
      <c r="E182" s="20">
        <v>25</v>
      </c>
      <c r="F182" s="19" t="s">
        <v>578</v>
      </c>
      <c r="G182" s="20">
        <v>76</v>
      </c>
      <c r="H182" s="20">
        <v>77</v>
      </c>
      <c r="I182" s="20">
        <v>2</v>
      </c>
      <c r="K182" t="str">
        <f t="shared" si="16"/>
        <v>8C</v>
      </c>
      <c r="L182">
        <f t="shared" si="17"/>
        <v>25</v>
      </c>
      <c r="M182">
        <v>1</v>
      </c>
      <c r="P182" s="30">
        <f t="shared" si="18"/>
        <v>181</v>
      </c>
      <c r="Q182" s="30" t="str">
        <f t="shared" si="19"/>
        <v>Sheika Zafira</v>
      </c>
      <c r="R182" s="30" t="str">
        <f t="shared" si="20"/>
        <v>8C</v>
      </c>
      <c r="S182" s="30">
        <f t="shared" si="21"/>
        <v>25</v>
      </c>
      <c r="T182" s="30" t="str">
        <f t="shared" si="22"/>
        <v>Si Anak Pintar</v>
      </c>
      <c r="U182" s="30">
        <f t="shared" si="23"/>
        <v>2</v>
      </c>
    </row>
    <row r="183" spans="2:21" ht="15" customHeight="1" thickBot="1" x14ac:dyDescent="0.3">
      <c r="B183" s="18">
        <v>44075.341817129629</v>
      </c>
      <c r="C183" s="19" t="s">
        <v>368</v>
      </c>
      <c r="D183" s="19" t="s">
        <v>25</v>
      </c>
      <c r="E183" s="20">
        <v>26</v>
      </c>
      <c r="F183" s="19" t="s">
        <v>369</v>
      </c>
      <c r="G183" s="20">
        <v>109</v>
      </c>
      <c r="H183" s="20">
        <v>110</v>
      </c>
      <c r="I183" s="20">
        <v>1</v>
      </c>
      <c r="K183" t="str">
        <f t="shared" si="16"/>
        <v>8C</v>
      </c>
      <c r="L183">
        <f t="shared" si="17"/>
        <v>26</v>
      </c>
      <c r="M183">
        <v>1</v>
      </c>
      <c r="P183" s="30">
        <f t="shared" si="18"/>
        <v>182</v>
      </c>
      <c r="Q183" s="30" t="str">
        <f t="shared" si="19"/>
        <v>stacia cleodora davina</v>
      </c>
      <c r="R183" s="30" t="str">
        <f t="shared" si="20"/>
        <v>8C</v>
      </c>
      <c r="S183" s="30">
        <f t="shared" si="21"/>
        <v>26</v>
      </c>
      <c r="T183" s="30" t="str">
        <f t="shared" si="22"/>
        <v>gallery of dolls</v>
      </c>
      <c r="U183" s="30">
        <f t="shared" si="23"/>
        <v>2</v>
      </c>
    </row>
    <row r="184" spans="2:21" ht="15" customHeight="1" thickBot="1" x14ac:dyDescent="0.3">
      <c r="B184" s="18">
        <v>44075.345810185187</v>
      </c>
      <c r="C184" s="19" t="s">
        <v>481</v>
      </c>
      <c r="D184" s="19" t="s">
        <v>25</v>
      </c>
      <c r="E184" s="20">
        <v>27</v>
      </c>
      <c r="F184" s="19" t="s">
        <v>413</v>
      </c>
      <c r="G184" s="20">
        <v>230</v>
      </c>
      <c r="H184" s="20">
        <v>236</v>
      </c>
      <c r="I184" s="20">
        <v>6</v>
      </c>
      <c r="K184" t="str">
        <f t="shared" si="16"/>
        <v>8C</v>
      </c>
      <c r="L184">
        <f t="shared" si="17"/>
        <v>27</v>
      </c>
      <c r="M184">
        <v>1</v>
      </c>
      <c r="P184" s="30">
        <f t="shared" si="18"/>
        <v>183</v>
      </c>
      <c r="Q184" s="30" t="str">
        <f t="shared" si="19"/>
        <v>Verrell Vajendra Vinandaputra</v>
      </c>
      <c r="R184" s="30" t="str">
        <f t="shared" si="20"/>
        <v>8C</v>
      </c>
      <c r="S184" s="30">
        <f t="shared" si="21"/>
        <v>27</v>
      </c>
      <c r="T184" s="30" t="str">
        <f t="shared" si="22"/>
        <v>Hujan</v>
      </c>
      <c r="U184" s="30">
        <f t="shared" si="23"/>
        <v>7</v>
      </c>
    </row>
    <row r="185" spans="2:21" ht="15" customHeight="1" thickBot="1" x14ac:dyDescent="0.3">
      <c r="B185" s="18">
        <v>44075.342210648145</v>
      </c>
      <c r="C185" s="19" t="s">
        <v>385</v>
      </c>
      <c r="D185" s="19" t="s">
        <v>26</v>
      </c>
      <c r="E185" s="20">
        <v>1</v>
      </c>
      <c r="F185" s="19" t="s">
        <v>386</v>
      </c>
      <c r="G185" s="20">
        <v>101</v>
      </c>
      <c r="H185" s="20">
        <v>107</v>
      </c>
      <c r="I185" s="20">
        <v>7</v>
      </c>
      <c r="K185" t="str">
        <f t="shared" si="16"/>
        <v>8D</v>
      </c>
      <c r="L185">
        <f t="shared" si="17"/>
        <v>1</v>
      </c>
      <c r="M185">
        <v>1</v>
      </c>
      <c r="P185" s="30">
        <f t="shared" si="18"/>
        <v>184</v>
      </c>
      <c r="Q185" s="30" t="str">
        <f t="shared" si="19"/>
        <v>Aisah Nadira P</v>
      </c>
      <c r="R185" s="30" t="str">
        <f t="shared" si="20"/>
        <v>8D</v>
      </c>
      <c r="S185" s="30">
        <f t="shared" si="21"/>
        <v>1</v>
      </c>
      <c r="T185" s="30" t="str">
        <f t="shared" si="22"/>
        <v>Magic in the Mix</v>
      </c>
      <c r="U185" s="30">
        <f t="shared" si="23"/>
        <v>7</v>
      </c>
    </row>
    <row r="186" spans="2:21" ht="15" customHeight="1" thickBot="1" x14ac:dyDescent="0.3">
      <c r="B186" s="18">
        <v>44075.338865740741</v>
      </c>
      <c r="C186" s="19" t="s">
        <v>298</v>
      </c>
      <c r="D186" s="19" t="s">
        <v>26</v>
      </c>
      <c r="E186" s="20">
        <v>2</v>
      </c>
      <c r="F186" s="19" t="s">
        <v>299</v>
      </c>
      <c r="G186" s="20">
        <v>35</v>
      </c>
      <c r="H186" s="20">
        <v>40</v>
      </c>
      <c r="I186" s="20">
        <v>5</v>
      </c>
      <c r="K186" t="str">
        <f t="shared" si="16"/>
        <v>8D</v>
      </c>
      <c r="L186">
        <f t="shared" si="17"/>
        <v>2</v>
      </c>
      <c r="M186">
        <v>1</v>
      </c>
      <c r="P186" s="30">
        <f t="shared" si="18"/>
        <v>185</v>
      </c>
      <c r="Q186" s="30" t="str">
        <f t="shared" si="19"/>
        <v>akmal pratama ramadhan</v>
      </c>
      <c r="R186" s="30" t="str">
        <f t="shared" si="20"/>
        <v>8D</v>
      </c>
      <c r="S186" s="30">
        <f t="shared" si="21"/>
        <v>2</v>
      </c>
      <c r="T186" s="30" t="str">
        <f t="shared" si="22"/>
        <v>minecraft</v>
      </c>
      <c r="U186" s="30">
        <f t="shared" si="23"/>
        <v>6</v>
      </c>
    </row>
    <row r="187" spans="2:21" ht="15" customHeight="1" thickBot="1" x14ac:dyDescent="0.3">
      <c r="B187" s="18">
        <v>44075.344988425924</v>
      </c>
      <c r="C187" s="19" t="s">
        <v>465</v>
      </c>
      <c r="D187" s="19" t="s">
        <v>26</v>
      </c>
      <c r="E187" s="20">
        <v>3</v>
      </c>
      <c r="F187" s="19" t="s">
        <v>466</v>
      </c>
      <c r="G187" s="20">
        <v>69</v>
      </c>
      <c r="H187" s="20">
        <v>77</v>
      </c>
      <c r="I187" s="20">
        <v>7</v>
      </c>
      <c r="K187" t="str">
        <f t="shared" si="16"/>
        <v>8D</v>
      </c>
      <c r="L187">
        <f t="shared" si="17"/>
        <v>3</v>
      </c>
      <c r="M187">
        <v>1</v>
      </c>
      <c r="P187" s="30">
        <f t="shared" si="18"/>
        <v>186</v>
      </c>
      <c r="Q187" s="30" t="str">
        <f t="shared" si="19"/>
        <v>Alisha Nindya Pradani</v>
      </c>
      <c r="R187" s="30" t="str">
        <f t="shared" si="20"/>
        <v>8D</v>
      </c>
      <c r="S187" s="30">
        <f t="shared" si="21"/>
        <v>3</v>
      </c>
      <c r="T187" s="30" t="str">
        <f t="shared" si="22"/>
        <v>Sahabat Sejati</v>
      </c>
      <c r="U187" s="30">
        <f t="shared" si="23"/>
        <v>9</v>
      </c>
    </row>
    <row r="188" spans="2:21" ht="15" customHeight="1" thickBot="1" x14ac:dyDescent="0.3">
      <c r="B188" s="18">
        <v>44075.343842592592</v>
      </c>
      <c r="C188" s="19" t="s">
        <v>444</v>
      </c>
      <c r="D188" s="19" t="s">
        <v>26</v>
      </c>
      <c r="E188" s="20">
        <v>5</v>
      </c>
      <c r="F188" s="19" t="s">
        <v>445</v>
      </c>
      <c r="G188" s="20">
        <v>130</v>
      </c>
      <c r="H188" s="20">
        <v>134</v>
      </c>
      <c r="I188" s="20">
        <v>4</v>
      </c>
      <c r="K188" t="str">
        <f t="shared" si="16"/>
        <v>8D</v>
      </c>
      <c r="L188">
        <f t="shared" si="17"/>
        <v>5</v>
      </c>
      <c r="M188">
        <v>1</v>
      </c>
      <c r="P188" s="30">
        <f t="shared" si="18"/>
        <v>187</v>
      </c>
      <c r="Q188" s="30" t="str">
        <f t="shared" si="19"/>
        <v>alimalaka</v>
      </c>
      <c r="R188" s="30" t="str">
        <f t="shared" si="20"/>
        <v>8D</v>
      </c>
      <c r="S188" s="30">
        <f t="shared" si="21"/>
        <v>5</v>
      </c>
      <c r="T188" s="30" t="str">
        <f t="shared" si="22"/>
        <v>dilan 1990</v>
      </c>
      <c r="U188" s="30">
        <f t="shared" si="23"/>
        <v>5</v>
      </c>
    </row>
    <row r="189" spans="2:21" ht="15" customHeight="1" thickBot="1" x14ac:dyDescent="0.3">
      <c r="B189" s="18">
        <v>44075.340555555558</v>
      </c>
      <c r="C189" s="19" t="s">
        <v>343</v>
      </c>
      <c r="D189" s="19" t="s">
        <v>26</v>
      </c>
      <c r="E189" s="20">
        <v>7</v>
      </c>
      <c r="F189" s="19">
        <v>7</v>
      </c>
      <c r="G189" s="20">
        <v>68</v>
      </c>
      <c r="H189" s="20">
        <v>80</v>
      </c>
      <c r="I189" s="20">
        <v>12</v>
      </c>
      <c r="K189" t="str">
        <f t="shared" si="16"/>
        <v>8D</v>
      </c>
      <c r="L189">
        <f t="shared" si="17"/>
        <v>7</v>
      </c>
      <c r="M189">
        <v>1</v>
      </c>
      <c r="P189" s="30">
        <f t="shared" si="18"/>
        <v>188</v>
      </c>
      <c r="Q189" s="30" t="str">
        <f t="shared" si="19"/>
        <v>Ardelia Shafina</v>
      </c>
      <c r="R189" s="30" t="str">
        <f t="shared" si="20"/>
        <v>8D</v>
      </c>
      <c r="S189" s="30">
        <f t="shared" si="21"/>
        <v>7</v>
      </c>
      <c r="T189" s="30">
        <f t="shared" si="22"/>
        <v>7</v>
      </c>
      <c r="U189" s="30">
        <f t="shared" si="23"/>
        <v>13</v>
      </c>
    </row>
    <row r="190" spans="2:21" ht="15" customHeight="1" thickBot="1" x14ac:dyDescent="0.3">
      <c r="B190" s="18">
        <v>44075.346759259257</v>
      </c>
      <c r="C190" s="19" t="s">
        <v>495</v>
      </c>
      <c r="D190" s="19" t="s">
        <v>26</v>
      </c>
      <c r="E190" s="20">
        <v>8</v>
      </c>
      <c r="F190" s="19" t="s">
        <v>496</v>
      </c>
      <c r="G190" s="20">
        <v>75</v>
      </c>
      <c r="H190" s="20">
        <v>80</v>
      </c>
      <c r="I190" s="20">
        <v>5</v>
      </c>
      <c r="K190" t="str">
        <f t="shared" si="16"/>
        <v>8D</v>
      </c>
      <c r="L190">
        <f t="shared" si="17"/>
        <v>8</v>
      </c>
      <c r="M190">
        <v>1</v>
      </c>
      <c r="P190" s="30">
        <f t="shared" si="18"/>
        <v>189</v>
      </c>
      <c r="Q190" s="30" t="str">
        <f t="shared" si="19"/>
        <v>Azizulfi Hadi Setiawan</v>
      </c>
      <c r="R190" s="30" t="str">
        <f t="shared" si="20"/>
        <v>8D</v>
      </c>
      <c r="S190" s="30">
        <f t="shared" si="21"/>
        <v>8</v>
      </c>
      <c r="T190" s="30" t="str">
        <f t="shared" si="22"/>
        <v>Sejarah Dunia Yang Disembunyikan</v>
      </c>
      <c r="U190" s="30">
        <f t="shared" si="23"/>
        <v>6</v>
      </c>
    </row>
    <row r="191" spans="2:21" ht="15" customHeight="1" thickBot="1" x14ac:dyDescent="0.3">
      <c r="B191" s="18">
        <v>44075.335046296299</v>
      </c>
      <c r="C191" s="19" t="s">
        <v>160</v>
      </c>
      <c r="D191" s="19" t="s">
        <v>26</v>
      </c>
      <c r="E191" s="20">
        <v>9</v>
      </c>
      <c r="F191" s="19" t="s">
        <v>161</v>
      </c>
      <c r="G191" s="20">
        <v>1</v>
      </c>
      <c r="H191" s="20">
        <v>20</v>
      </c>
      <c r="I191" s="20">
        <v>20</v>
      </c>
      <c r="K191" t="str">
        <f t="shared" si="16"/>
        <v>8D</v>
      </c>
      <c r="L191">
        <f t="shared" si="17"/>
        <v>9</v>
      </c>
      <c r="M191">
        <v>1</v>
      </c>
      <c r="P191" s="30">
        <f t="shared" si="18"/>
        <v>190</v>
      </c>
      <c r="Q191" s="30" t="str">
        <f t="shared" si="19"/>
        <v>Azkia Chaerunnisa</v>
      </c>
      <c r="R191" s="30" t="str">
        <f t="shared" si="20"/>
        <v>8D</v>
      </c>
      <c r="S191" s="30">
        <f t="shared" si="21"/>
        <v>9</v>
      </c>
      <c r="T191" s="30" t="str">
        <f t="shared" si="22"/>
        <v>Lucas</v>
      </c>
      <c r="U191" s="30">
        <f t="shared" si="23"/>
        <v>20</v>
      </c>
    </row>
    <row r="192" spans="2:21" ht="15" customHeight="1" thickBot="1" x14ac:dyDescent="0.3">
      <c r="B192" s="18">
        <v>44075.335243055553</v>
      </c>
      <c r="C192" s="19" t="s">
        <v>160</v>
      </c>
      <c r="D192" s="19" t="s">
        <v>26</v>
      </c>
      <c r="E192" s="20">
        <v>9</v>
      </c>
      <c r="F192" s="19" t="s">
        <v>161</v>
      </c>
      <c r="G192" s="20">
        <v>1</v>
      </c>
      <c r="H192" s="20">
        <v>20</v>
      </c>
      <c r="I192" s="20">
        <v>20</v>
      </c>
      <c r="K192" t="str">
        <f t="shared" si="16"/>
        <v>8D</v>
      </c>
      <c r="L192">
        <f t="shared" si="17"/>
        <v>9</v>
      </c>
      <c r="M192">
        <v>1</v>
      </c>
      <c r="P192" s="30">
        <f t="shared" si="18"/>
        <v>191</v>
      </c>
      <c r="Q192" s="30" t="str">
        <f t="shared" si="19"/>
        <v>Azkia Chaerunnisa</v>
      </c>
      <c r="R192" s="30" t="str">
        <f t="shared" si="20"/>
        <v>8D</v>
      </c>
      <c r="S192" s="30">
        <f t="shared" si="21"/>
        <v>9</v>
      </c>
      <c r="T192" s="30" t="str">
        <f t="shared" si="22"/>
        <v>Lucas</v>
      </c>
      <c r="U192" s="30">
        <f t="shared" si="23"/>
        <v>20</v>
      </c>
    </row>
    <row r="193" spans="2:21" ht="15" customHeight="1" thickBot="1" x14ac:dyDescent="0.3">
      <c r="B193" s="18">
        <v>44075.344571759262</v>
      </c>
      <c r="C193" s="19" t="s">
        <v>458</v>
      </c>
      <c r="D193" s="19" t="s">
        <v>26</v>
      </c>
      <c r="E193" s="20">
        <v>11</v>
      </c>
      <c r="F193" s="19" t="s">
        <v>235</v>
      </c>
      <c r="G193" s="20">
        <v>130</v>
      </c>
      <c r="H193" s="20">
        <v>135</v>
      </c>
      <c r="I193" s="20">
        <v>5</v>
      </c>
      <c r="K193" t="str">
        <f t="shared" si="16"/>
        <v>8D</v>
      </c>
      <c r="L193">
        <f t="shared" si="17"/>
        <v>11</v>
      </c>
      <c r="M193">
        <v>1</v>
      </c>
      <c r="P193" s="30">
        <f t="shared" si="18"/>
        <v>192</v>
      </c>
      <c r="Q193" s="30" t="str">
        <f t="shared" si="19"/>
        <v>Bima Prakasa Setiawanda</v>
      </c>
      <c r="R193" s="30" t="str">
        <f t="shared" si="20"/>
        <v>8D</v>
      </c>
      <c r="S193" s="30">
        <f t="shared" si="21"/>
        <v>11</v>
      </c>
      <c r="T193" s="30" t="str">
        <f t="shared" si="22"/>
        <v>Bintang</v>
      </c>
      <c r="U193" s="30">
        <f t="shared" si="23"/>
        <v>6</v>
      </c>
    </row>
    <row r="194" spans="2:21" ht="15" customHeight="1" thickBot="1" x14ac:dyDescent="0.3">
      <c r="B194" s="18">
        <v>44075.336782407408</v>
      </c>
      <c r="C194" s="19" t="s">
        <v>218</v>
      </c>
      <c r="D194" s="19" t="s">
        <v>26</v>
      </c>
      <c r="E194" s="20">
        <v>12</v>
      </c>
      <c r="F194" s="19" t="s">
        <v>219</v>
      </c>
      <c r="G194" s="20">
        <v>212</v>
      </c>
      <c r="H194" s="20">
        <v>215</v>
      </c>
      <c r="I194" s="20">
        <v>3</v>
      </c>
      <c r="K194" t="str">
        <f t="shared" si="16"/>
        <v>8D</v>
      </c>
      <c r="L194">
        <f t="shared" si="17"/>
        <v>12</v>
      </c>
      <c r="M194">
        <v>1</v>
      </c>
      <c r="P194" s="30">
        <f t="shared" si="18"/>
        <v>193</v>
      </c>
      <c r="Q194" s="30" t="str">
        <f t="shared" si="19"/>
        <v>Dwiki putra nurcahyo</v>
      </c>
      <c r="R194" s="30" t="str">
        <f t="shared" si="20"/>
        <v>8D</v>
      </c>
      <c r="S194" s="30">
        <f t="shared" si="21"/>
        <v>12</v>
      </c>
      <c r="T194" s="30" t="str">
        <f t="shared" si="22"/>
        <v>Kisah cinta sang putra fajar</v>
      </c>
      <c r="U194" s="30">
        <f t="shared" si="23"/>
        <v>4</v>
      </c>
    </row>
    <row r="195" spans="2:21" ht="15" customHeight="1" thickBot="1" x14ac:dyDescent="0.3">
      <c r="B195" s="18">
        <v>44075.35255787037</v>
      </c>
      <c r="C195" s="19" t="s">
        <v>636</v>
      </c>
      <c r="D195" s="19" t="s">
        <v>26</v>
      </c>
      <c r="E195" s="20">
        <v>14</v>
      </c>
      <c r="F195" s="19" t="s">
        <v>637</v>
      </c>
      <c r="G195" s="20">
        <v>37</v>
      </c>
      <c r="H195" s="20">
        <v>38</v>
      </c>
      <c r="I195" s="20">
        <v>2</v>
      </c>
      <c r="K195" t="str">
        <f t="shared" ref="K195:K258" si="24">+D195</f>
        <v>8D</v>
      </c>
      <c r="L195">
        <f t="shared" ref="L195:L258" si="25">+E195</f>
        <v>14</v>
      </c>
      <c r="M195">
        <v>1</v>
      </c>
      <c r="P195" s="30">
        <f t="shared" si="18"/>
        <v>194</v>
      </c>
      <c r="Q195" s="30" t="str">
        <f t="shared" si="19"/>
        <v>I Gusti Bagus Reuben Kitaro S.</v>
      </c>
      <c r="R195" s="30" t="str">
        <f t="shared" si="20"/>
        <v>8D</v>
      </c>
      <c r="S195" s="30">
        <f t="shared" si="21"/>
        <v>14</v>
      </c>
      <c r="T195" s="30" t="str">
        <f t="shared" si="22"/>
        <v>tintin petualangan di bulan</v>
      </c>
      <c r="U195" s="30">
        <f t="shared" si="23"/>
        <v>2</v>
      </c>
    </row>
    <row r="196" spans="2:21" ht="15" customHeight="1" thickBot="1" x14ac:dyDescent="0.3">
      <c r="B196" s="18">
        <v>44075.344976851855</v>
      </c>
      <c r="C196" s="19" t="s">
        <v>463</v>
      </c>
      <c r="D196" s="19" t="s">
        <v>26</v>
      </c>
      <c r="E196" s="20">
        <v>15</v>
      </c>
      <c r="F196" s="19" t="s">
        <v>464</v>
      </c>
      <c r="G196" s="20">
        <v>1</v>
      </c>
      <c r="H196" s="20">
        <v>15</v>
      </c>
      <c r="I196" s="20">
        <v>15</v>
      </c>
      <c r="K196" t="str">
        <f t="shared" si="24"/>
        <v>8D</v>
      </c>
      <c r="L196">
        <f t="shared" si="25"/>
        <v>15</v>
      </c>
      <c r="M196">
        <v>1</v>
      </c>
      <c r="P196" s="30">
        <f t="shared" ref="P196:P259" si="26">+P195+1</f>
        <v>195</v>
      </c>
      <c r="Q196" s="30" t="str">
        <f t="shared" ref="Q196:Q259" si="27">+C196</f>
        <v>Kayla Rahmadina</v>
      </c>
      <c r="R196" s="30" t="str">
        <f t="shared" ref="R196:R259" si="28">+D196</f>
        <v>8D</v>
      </c>
      <c r="S196" s="30">
        <f t="shared" ref="S196:S259" si="29">+E196</f>
        <v>15</v>
      </c>
      <c r="T196" s="30" t="str">
        <f t="shared" ref="T196:T259" si="30">F196</f>
        <v>midnight story</v>
      </c>
      <c r="U196" s="30">
        <f t="shared" ref="U196:U259" si="31">+H196-G196+1</f>
        <v>15</v>
      </c>
    </row>
    <row r="197" spans="2:21" ht="15" customHeight="1" thickBot="1" x14ac:dyDescent="0.3">
      <c r="B197" s="18">
        <v>44075.348807870374</v>
      </c>
      <c r="C197" s="19" t="s">
        <v>558</v>
      </c>
      <c r="D197" s="19" t="s">
        <v>26</v>
      </c>
      <c r="E197" s="20">
        <v>16</v>
      </c>
      <c r="F197" s="19" t="s">
        <v>252</v>
      </c>
      <c r="G197" s="20">
        <v>120</v>
      </c>
      <c r="H197" s="20">
        <v>130</v>
      </c>
      <c r="I197" s="20">
        <v>10</v>
      </c>
      <c r="K197" t="str">
        <f t="shared" si="24"/>
        <v>8D</v>
      </c>
      <c r="L197">
        <f t="shared" si="25"/>
        <v>16</v>
      </c>
      <c r="M197">
        <v>1</v>
      </c>
      <c r="P197" s="30">
        <f t="shared" si="26"/>
        <v>196</v>
      </c>
      <c r="Q197" s="30" t="str">
        <f t="shared" si="27"/>
        <v>Keona Azkiya Putri Permadhi</v>
      </c>
      <c r="R197" s="30" t="str">
        <f t="shared" si="28"/>
        <v>8D</v>
      </c>
      <c r="S197" s="30">
        <f t="shared" si="29"/>
        <v>16</v>
      </c>
      <c r="T197" s="30" t="str">
        <f t="shared" si="30"/>
        <v>Dilan 1990</v>
      </c>
      <c r="U197" s="30">
        <f t="shared" si="31"/>
        <v>11</v>
      </c>
    </row>
    <row r="198" spans="2:21" ht="15" customHeight="1" thickBot="1" x14ac:dyDescent="0.3">
      <c r="B198" s="18">
        <v>44075.33693287037</v>
      </c>
      <c r="C198" s="19" t="s">
        <v>222</v>
      </c>
      <c r="D198" s="19" t="s">
        <v>26</v>
      </c>
      <c r="E198" s="20">
        <v>18</v>
      </c>
      <c r="F198" s="19" t="s">
        <v>223</v>
      </c>
      <c r="G198" s="20">
        <v>68</v>
      </c>
      <c r="H198" s="20">
        <v>80</v>
      </c>
      <c r="I198" s="20">
        <v>13</v>
      </c>
      <c r="K198" t="str">
        <f t="shared" si="24"/>
        <v>8D</v>
      </c>
      <c r="L198">
        <f t="shared" si="25"/>
        <v>18</v>
      </c>
      <c r="M198">
        <v>1</v>
      </c>
      <c r="P198" s="30">
        <f t="shared" si="26"/>
        <v>197</v>
      </c>
      <c r="Q198" s="30" t="str">
        <f t="shared" si="27"/>
        <v>Maura Hadisti</v>
      </c>
      <c r="R198" s="30" t="str">
        <f t="shared" si="28"/>
        <v>8D</v>
      </c>
      <c r="S198" s="30">
        <f t="shared" si="29"/>
        <v>18</v>
      </c>
      <c r="T198" s="30" t="str">
        <f t="shared" si="30"/>
        <v>why?</v>
      </c>
      <c r="U198" s="30">
        <f t="shared" si="31"/>
        <v>13</v>
      </c>
    </row>
    <row r="199" spans="2:21" ht="15" customHeight="1" thickBot="1" x14ac:dyDescent="0.3">
      <c r="B199" s="18">
        <v>44075.340624999997</v>
      </c>
      <c r="C199" s="19" t="s">
        <v>348</v>
      </c>
      <c r="D199" s="19" t="s">
        <v>26</v>
      </c>
      <c r="E199" s="20">
        <v>19</v>
      </c>
      <c r="F199" s="19" t="s">
        <v>349</v>
      </c>
      <c r="G199" s="20">
        <v>9</v>
      </c>
      <c r="H199" s="20">
        <v>14</v>
      </c>
      <c r="I199" s="20">
        <v>6</v>
      </c>
      <c r="K199" t="str">
        <f t="shared" si="24"/>
        <v>8D</v>
      </c>
      <c r="L199">
        <f t="shared" si="25"/>
        <v>19</v>
      </c>
      <c r="M199">
        <v>1</v>
      </c>
      <c r="P199" s="30">
        <f t="shared" si="26"/>
        <v>198</v>
      </c>
      <c r="Q199" s="30" t="str">
        <f t="shared" si="27"/>
        <v>Nafeesa Astikaswari Putri Sanwani</v>
      </c>
      <c r="R199" s="30" t="str">
        <f t="shared" si="28"/>
        <v>8D</v>
      </c>
      <c r="S199" s="30">
        <f t="shared" si="29"/>
        <v>19</v>
      </c>
      <c r="T199" s="30" t="str">
        <f t="shared" si="30"/>
        <v>Diary Runa</v>
      </c>
      <c r="U199" s="30">
        <f t="shared" si="31"/>
        <v>6</v>
      </c>
    </row>
    <row r="200" spans="2:21" ht="15" customHeight="1" thickBot="1" x14ac:dyDescent="0.3">
      <c r="B200" s="18">
        <v>44075.351481481484</v>
      </c>
      <c r="C200" s="19" t="s">
        <v>619</v>
      </c>
      <c r="D200" s="19" t="s">
        <v>26</v>
      </c>
      <c r="E200" s="20">
        <v>22</v>
      </c>
      <c r="F200" s="19" t="s">
        <v>620</v>
      </c>
      <c r="G200" s="20">
        <v>29</v>
      </c>
      <c r="H200" s="20">
        <v>36</v>
      </c>
      <c r="I200" s="20">
        <v>7</v>
      </c>
      <c r="K200" t="str">
        <f t="shared" si="24"/>
        <v>8D</v>
      </c>
      <c r="L200">
        <f t="shared" si="25"/>
        <v>22</v>
      </c>
      <c r="M200">
        <v>1</v>
      </c>
      <c r="P200" s="30">
        <f t="shared" si="26"/>
        <v>199</v>
      </c>
      <c r="Q200" s="30" t="str">
        <f t="shared" si="27"/>
        <v>Rameera Quisha Baby Adhinegara</v>
      </c>
      <c r="R200" s="30" t="str">
        <f t="shared" si="28"/>
        <v>8D</v>
      </c>
      <c r="S200" s="30">
        <f t="shared" si="29"/>
        <v>22</v>
      </c>
      <c r="T200" s="30" t="str">
        <f t="shared" si="30"/>
        <v>harry potter blood prince</v>
      </c>
      <c r="U200" s="30">
        <f t="shared" si="31"/>
        <v>8</v>
      </c>
    </row>
    <row r="201" spans="2:21" ht="15" customHeight="1" thickBot="1" x14ac:dyDescent="0.3">
      <c r="B201" s="18">
        <v>44075.338831018518</v>
      </c>
      <c r="C201" s="19" t="s">
        <v>293</v>
      </c>
      <c r="D201" s="19" t="s">
        <v>26</v>
      </c>
      <c r="E201" s="20">
        <v>23</v>
      </c>
      <c r="F201" s="19" t="s">
        <v>294</v>
      </c>
      <c r="G201" s="20">
        <v>109</v>
      </c>
      <c r="H201" s="20">
        <v>113</v>
      </c>
      <c r="I201" s="20">
        <v>4</v>
      </c>
      <c r="K201" t="str">
        <f t="shared" si="24"/>
        <v>8D</v>
      </c>
      <c r="L201">
        <f t="shared" si="25"/>
        <v>23</v>
      </c>
      <c r="M201">
        <v>1</v>
      </c>
      <c r="P201" s="30">
        <f t="shared" si="26"/>
        <v>200</v>
      </c>
      <c r="Q201" s="30" t="str">
        <f t="shared" si="27"/>
        <v>Rasya Putra Hanif Soewargana</v>
      </c>
      <c r="R201" s="30" t="str">
        <f t="shared" si="28"/>
        <v>8D</v>
      </c>
      <c r="S201" s="30">
        <f t="shared" si="29"/>
        <v>23</v>
      </c>
      <c r="T201" s="30" t="str">
        <f t="shared" si="30"/>
        <v>Sentuhan Kalbu</v>
      </c>
      <c r="U201" s="30">
        <f t="shared" si="31"/>
        <v>5</v>
      </c>
    </row>
    <row r="202" spans="2:21" ht="15" customHeight="1" thickBot="1" x14ac:dyDescent="0.3">
      <c r="B202" s="18">
        <v>44075.317141203705</v>
      </c>
      <c r="C202" s="19" t="s">
        <v>64</v>
      </c>
      <c r="D202" s="19" t="s">
        <v>26</v>
      </c>
      <c r="E202" s="20">
        <v>25</v>
      </c>
      <c r="F202" s="19" t="s">
        <v>65</v>
      </c>
      <c r="G202" s="20">
        <v>81</v>
      </c>
      <c r="H202" s="20">
        <v>90</v>
      </c>
      <c r="I202" s="20">
        <v>9</v>
      </c>
      <c r="K202" t="str">
        <f t="shared" si="24"/>
        <v>8D</v>
      </c>
      <c r="L202">
        <f t="shared" si="25"/>
        <v>25</v>
      </c>
      <c r="M202">
        <v>1</v>
      </c>
      <c r="P202" s="30">
        <f t="shared" si="26"/>
        <v>201</v>
      </c>
      <c r="Q202" s="30" t="str">
        <f t="shared" si="27"/>
        <v>Venaya Zalfaa Varisa</v>
      </c>
      <c r="R202" s="30" t="str">
        <f t="shared" si="28"/>
        <v>8D</v>
      </c>
      <c r="S202" s="30">
        <f t="shared" si="29"/>
        <v>25</v>
      </c>
      <c r="T202" s="30" t="str">
        <f t="shared" si="30"/>
        <v>Misteri handphone yang hilang</v>
      </c>
      <c r="U202" s="30">
        <f t="shared" si="31"/>
        <v>10</v>
      </c>
    </row>
    <row r="203" spans="2:21" ht="15" customHeight="1" thickBot="1" x14ac:dyDescent="0.3">
      <c r="B203" s="18">
        <v>44075.353750000002</v>
      </c>
      <c r="C203" s="19" t="s">
        <v>667</v>
      </c>
      <c r="D203" s="19" t="s">
        <v>27</v>
      </c>
      <c r="E203" s="20">
        <v>2</v>
      </c>
      <c r="F203" s="19" t="s">
        <v>668</v>
      </c>
      <c r="G203" s="20">
        <v>80</v>
      </c>
      <c r="H203" s="20">
        <v>82</v>
      </c>
      <c r="I203" s="19" t="s">
        <v>669</v>
      </c>
      <c r="K203" t="str">
        <f t="shared" si="24"/>
        <v>8E</v>
      </c>
      <c r="L203">
        <f t="shared" si="25"/>
        <v>2</v>
      </c>
      <c r="M203">
        <v>1</v>
      </c>
      <c r="P203" s="30">
        <f t="shared" si="26"/>
        <v>202</v>
      </c>
      <c r="Q203" s="30" t="str">
        <f t="shared" si="27"/>
        <v>Ahmad Maulana Irsyad</v>
      </c>
      <c r="R203" s="30" t="str">
        <f t="shared" si="28"/>
        <v>8E</v>
      </c>
      <c r="S203" s="30">
        <f t="shared" si="29"/>
        <v>2</v>
      </c>
      <c r="T203" s="30" t="str">
        <f t="shared" si="30"/>
        <v>28 Detik</v>
      </c>
      <c r="U203" s="30">
        <f t="shared" si="31"/>
        <v>3</v>
      </c>
    </row>
    <row r="204" spans="2:21" ht="15" customHeight="1" thickBot="1" x14ac:dyDescent="0.3">
      <c r="B204" s="18">
        <v>44075.347638888888</v>
      </c>
      <c r="C204" s="19" t="s">
        <v>513</v>
      </c>
      <c r="D204" s="19" t="s">
        <v>27</v>
      </c>
      <c r="E204" s="20">
        <v>3</v>
      </c>
      <c r="F204" s="19" t="s">
        <v>514</v>
      </c>
      <c r="G204" s="20">
        <v>1</v>
      </c>
      <c r="H204" s="20">
        <v>20</v>
      </c>
      <c r="I204" s="20">
        <v>20</v>
      </c>
      <c r="K204" t="str">
        <f t="shared" si="24"/>
        <v>8E</v>
      </c>
      <c r="L204">
        <f t="shared" si="25"/>
        <v>3</v>
      </c>
      <c r="M204">
        <v>1</v>
      </c>
      <c r="P204" s="30">
        <f t="shared" si="26"/>
        <v>203</v>
      </c>
      <c r="Q204" s="30" t="str">
        <f t="shared" si="27"/>
        <v>Aisah Fitria R</v>
      </c>
      <c r="R204" s="30" t="str">
        <f t="shared" si="28"/>
        <v>8E</v>
      </c>
      <c r="S204" s="30">
        <f t="shared" si="29"/>
        <v>3</v>
      </c>
      <c r="T204" s="30" t="str">
        <f t="shared" si="30"/>
        <v>tahi lalats</v>
      </c>
      <c r="U204" s="30">
        <f t="shared" si="31"/>
        <v>20</v>
      </c>
    </row>
    <row r="205" spans="2:21" ht="15" customHeight="1" thickBot="1" x14ac:dyDescent="0.3">
      <c r="B205" s="18">
        <v>44075.340092592596</v>
      </c>
      <c r="C205" s="19" t="s">
        <v>325</v>
      </c>
      <c r="D205" s="19" t="s">
        <v>27</v>
      </c>
      <c r="E205" s="20">
        <v>5</v>
      </c>
      <c r="F205" s="19" t="s">
        <v>326</v>
      </c>
      <c r="G205" s="20">
        <v>1</v>
      </c>
      <c r="H205" s="20">
        <v>4</v>
      </c>
      <c r="I205" s="20">
        <v>3</v>
      </c>
      <c r="K205" t="str">
        <f t="shared" si="24"/>
        <v>8E</v>
      </c>
      <c r="L205">
        <f t="shared" si="25"/>
        <v>5</v>
      </c>
      <c r="M205">
        <v>1</v>
      </c>
      <c r="P205" s="30">
        <f t="shared" si="26"/>
        <v>204</v>
      </c>
      <c r="Q205" s="30" t="str">
        <f t="shared" si="27"/>
        <v>ardisa kanani amanna</v>
      </c>
      <c r="R205" s="30" t="str">
        <f t="shared" si="28"/>
        <v>8E</v>
      </c>
      <c r="S205" s="30">
        <f t="shared" si="29"/>
        <v>5</v>
      </c>
      <c r="T205" s="30" t="str">
        <f t="shared" si="30"/>
        <v>KKN di desa penari</v>
      </c>
      <c r="U205" s="30">
        <f t="shared" si="31"/>
        <v>4</v>
      </c>
    </row>
    <row r="206" spans="2:21" ht="15" customHeight="1" thickBot="1" x14ac:dyDescent="0.3">
      <c r="B206" s="18">
        <v>44075.340289351851</v>
      </c>
      <c r="C206" s="19" t="s">
        <v>331</v>
      </c>
      <c r="D206" s="19" t="s">
        <v>27</v>
      </c>
      <c r="E206" s="20">
        <v>6</v>
      </c>
      <c r="F206" s="19" t="s">
        <v>116</v>
      </c>
      <c r="G206" s="20">
        <v>40</v>
      </c>
      <c r="H206" s="20">
        <v>50</v>
      </c>
      <c r="I206" s="20">
        <v>10</v>
      </c>
      <c r="K206" t="str">
        <f t="shared" si="24"/>
        <v>8E</v>
      </c>
      <c r="L206">
        <f t="shared" si="25"/>
        <v>6</v>
      </c>
      <c r="M206">
        <v>1</v>
      </c>
      <c r="P206" s="30">
        <f t="shared" si="26"/>
        <v>205</v>
      </c>
      <c r="Q206" s="30" t="str">
        <f t="shared" si="27"/>
        <v>Bunga ayunda putri andini</v>
      </c>
      <c r="R206" s="30" t="str">
        <f t="shared" si="28"/>
        <v>8E</v>
      </c>
      <c r="S206" s="30">
        <f t="shared" si="29"/>
        <v>6</v>
      </c>
      <c r="T206" s="30" t="str">
        <f t="shared" si="30"/>
        <v>mariposa</v>
      </c>
      <c r="U206" s="30">
        <f t="shared" si="31"/>
        <v>11</v>
      </c>
    </row>
    <row r="207" spans="2:21" ht="15" customHeight="1" thickBot="1" x14ac:dyDescent="0.3">
      <c r="B207" s="18">
        <v>44075.344537037039</v>
      </c>
      <c r="C207" s="19" t="s">
        <v>456</v>
      </c>
      <c r="D207" s="19" t="s">
        <v>27</v>
      </c>
      <c r="E207" s="20">
        <v>7</v>
      </c>
      <c r="F207" s="19" t="s">
        <v>457</v>
      </c>
      <c r="G207" s="20">
        <v>22</v>
      </c>
      <c r="H207" s="20">
        <v>22</v>
      </c>
      <c r="I207" s="20">
        <v>1</v>
      </c>
      <c r="K207" t="str">
        <f t="shared" si="24"/>
        <v>8E</v>
      </c>
      <c r="L207">
        <f t="shared" si="25"/>
        <v>7</v>
      </c>
      <c r="M207">
        <v>1</v>
      </c>
      <c r="P207" s="30">
        <f t="shared" si="26"/>
        <v>206</v>
      </c>
      <c r="Q207" s="30" t="str">
        <f t="shared" si="27"/>
        <v>Davina alyadilla</v>
      </c>
      <c r="R207" s="30" t="str">
        <f t="shared" si="28"/>
        <v>8E</v>
      </c>
      <c r="S207" s="30">
        <f t="shared" si="29"/>
        <v>7</v>
      </c>
      <c r="T207" s="30" t="str">
        <f t="shared" si="30"/>
        <v>Nightmare side</v>
      </c>
      <c r="U207" s="30">
        <f t="shared" si="31"/>
        <v>1</v>
      </c>
    </row>
    <row r="208" spans="2:21" ht="15" customHeight="1" thickBot="1" x14ac:dyDescent="0.3">
      <c r="B208" s="18">
        <v>44075.336111111108</v>
      </c>
      <c r="C208" s="19" t="s">
        <v>204</v>
      </c>
      <c r="D208" s="19" t="s">
        <v>27</v>
      </c>
      <c r="E208" s="20">
        <v>8</v>
      </c>
      <c r="F208" s="19" t="s">
        <v>205</v>
      </c>
      <c r="G208" s="20">
        <v>200</v>
      </c>
      <c r="H208" s="20">
        <v>207</v>
      </c>
      <c r="I208" s="20">
        <v>7</v>
      </c>
      <c r="K208" t="str">
        <f t="shared" si="24"/>
        <v>8E</v>
      </c>
      <c r="L208">
        <f t="shared" si="25"/>
        <v>8</v>
      </c>
      <c r="M208">
        <v>1</v>
      </c>
      <c r="P208" s="30">
        <f t="shared" si="26"/>
        <v>207</v>
      </c>
      <c r="Q208" s="30" t="str">
        <f t="shared" si="27"/>
        <v>Deralgy Andika Putra</v>
      </c>
      <c r="R208" s="30" t="str">
        <f t="shared" si="28"/>
        <v>8E</v>
      </c>
      <c r="S208" s="30">
        <f t="shared" si="29"/>
        <v>8</v>
      </c>
      <c r="T208" s="30" t="str">
        <f t="shared" si="30"/>
        <v>Misteri terakhir</v>
      </c>
      <c r="U208" s="30">
        <f t="shared" si="31"/>
        <v>8</v>
      </c>
    </row>
    <row r="209" spans="2:21" ht="15" customHeight="1" thickBot="1" x14ac:dyDescent="0.3">
      <c r="B209" s="18">
        <v>44075.333726851852</v>
      </c>
      <c r="C209" s="19" t="s">
        <v>130</v>
      </c>
      <c r="D209" s="19" t="s">
        <v>27</v>
      </c>
      <c r="E209" s="20">
        <v>9</v>
      </c>
      <c r="F209" s="19" t="s">
        <v>131</v>
      </c>
      <c r="G209" s="20">
        <v>79</v>
      </c>
      <c r="H209" s="20">
        <v>90</v>
      </c>
      <c r="I209" s="20">
        <v>11</v>
      </c>
      <c r="K209" t="str">
        <f t="shared" si="24"/>
        <v>8E</v>
      </c>
      <c r="L209">
        <f t="shared" si="25"/>
        <v>9</v>
      </c>
      <c r="M209">
        <v>1</v>
      </c>
      <c r="P209" s="30">
        <f t="shared" si="26"/>
        <v>208</v>
      </c>
      <c r="Q209" s="30" t="str">
        <f t="shared" si="27"/>
        <v>Elvira valeska J</v>
      </c>
      <c r="R209" s="30" t="str">
        <f t="shared" si="28"/>
        <v>8E</v>
      </c>
      <c r="S209" s="30">
        <f t="shared" si="29"/>
        <v>9</v>
      </c>
      <c r="T209" s="30" t="str">
        <f t="shared" si="30"/>
        <v>Haechan</v>
      </c>
      <c r="U209" s="30">
        <f t="shared" si="31"/>
        <v>12</v>
      </c>
    </row>
    <row r="210" spans="2:21" ht="15" customHeight="1" thickBot="1" x14ac:dyDescent="0.3">
      <c r="B210" s="18">
        <v>44075.335787037038</v>
      </c>
      <c r="C210" s="19" t="s">
        <v>189</v>
      </c>
      <c r="D210" s="19" t="s">
        <v>27</v>
      </c>
      <c r="E210" s="20">
        <v>10</v>
      </c>
      <c r="F210" s="19" t="s">
        <v>190</v>
      </c>
      <c r="G210" s="20">
        <v>10</v>
      </c>
      <c r="H210" s="20">
        <v>15</v>
      </c>
      <c r="I210" s="20">
        <v>5</v>
      </c>
      <c r="K210" t="str">
        <f t="shared" si="24"/>
        <v>8E</v>
      </c>
      <c r="L210">
        <f t="shared" si="25"/>
        <v>10</v>
      </c>
      <c r="M210">
        <v>1</v>
      </c>
      <c r="P210" s="30">
        <f t="shared" si="26"/>
        <v>209</v>
      </c>
      <c r="Q210" s="30" t="str">
        <f t="shared" si="27"/>
        <v>Fachri Rabinra Akbar</v>
      </c>
      <c r="R210" s="30" t="str">
        <f t="shared" si="28"/>
        <v>8E</v>
      </c>
      <c r="S210" s="30">
        <f t="shared" si="29"/>
        <v>10</v>
      </c>
      <c r="T210" s="30" t="str">
        <f t="shared" si="30"/>
        <v>A Day Trading Guide for Beginners 2</v>
      </c>
      <c r="U210" s="30">
        <f t="shared" si="31"/>
        <v>6</v>
      </c>
    </row>
    <row r="211" spans="2:21" ht="15" customHeight="1" thickBot="1" x14ac:dyDescent="0.3">
      <c r="B211" s="18">
        <v>44075.342233796298</v>
      </c>
      <c r="C211" s="19" t="s">
        <v>387</v>
      </c>
      <c r="D211" s="19" t="s">
        <v>27</v>
      </c>
      <c r="E211" s="20">
        <v>12</v>
      </c>
      <c r="F211" s="19" t="s">
        <v>388</v>
      </c>
      <c r="G211" s="20">
        <v>5</v>
      </c>
      <c r="H211" s="20">
        <v>10</v>
      </c>
      <c r="I211" s="20">
        <v>5</v>
      </c>
      <c r="K211" t="str">
        <f t="shared" si="24"/>
        <v>8E</v>
      </c>
      <c r="L211">
        <f t="shared" si="25"/>
        <v>12</v>
      </c>
      <c r="M211">
        <v>1</v>
      </c>
      <c r="P211" s="30">
        <f t="shared" si="26"/>
        <v>210</v>
      </c>
      <c r="Q211" s="30" t="str">
        <f t="shared" si="27"/>
        <v>Latisya Aurelly</v>
      </c>
      <c r="R211" s="30" t="str">
        <f t="shared" si="28"/>
        <v>8E</v>
      </c>
      <c r="S211" s="30">
        <f t="shared" si="29"/>
        <v>12</v>
      </c>
      <c r="T211" s="30" t="str">
        <f t="shared" si="30"/>
        <v>Septihan</v>
      </c>
      <c r="U211" s="30">
        <f t="shared" si="31"/>
        <v>6</v>
      </c>
    </row>
    <row r="212" spans="2:21" ht="15" customHeight="1" thickBot="1" x14ac:dyDescent="0.3">
      <c r="B212" s="18">
        <v>44075.337523148148</v>
      </c>
      <c r="C212" s="19" t="s">
        <v>247</v>
      </c>
      <c r="D212" s="19" t="s">
        <v>27</v>
      </c>
      <c r="E212" s="20">
        <v>15</v>
      </c>
      <c r="F212" s="19" t="s">
        <v>248</v>
      </c>
      <c r="G212" s="20">
        <v>101</v>
      </c>
      <c r="H212" s="20">
        <v>110</v>
      </c>
      <c r="I212" s="20">
        <v>10</v>
      </c>
      <c r="K212" t="str">
        <f t="shared" si="24"/>
        <v>8E</v>
      </c>
      <c r="L212">
        <f t="shared" si="25"/>
        <v>15</v>
      </c>
      <c r="M212">
        <v>1</v>
      </c>
      <c r="P212" s="30">
        <f t="shared" si="26"/>
        <v>211</v>
      </c>
      <c r="Q212" s="30" t="str">
        <f t="shared" si="27"/>
        <v>Medina Rahma Falisha Wibowo</v>
      </c>
      <c r="R212" s="30" t="str">
        <f t="shared" si="28"/>
        <v>8E</v>
      </c>
      <c r="S212" s="30">
        <f t="shared" si="29"/>
        <v>15</v>
      </c>
      <c r="T212" s="30" t="str">
        <f t="shared" si="30"/>
        <v>Diary of a wimpy kid: Dog days</v>
      </c>
      <c r="U212" s="30">
        <f t="shared" si="31"/>
        <v>10</v>
      </c>
    </row>
    <row r="213" spans="2:21" ht="15" customHeight="1" thickBot="1" x14ac:dyDescent="0.3">
      <c r="B213" s="18">
        <v>44075.335451388892</v>
      </c>
      <c r="C213" s="19" t="s">
        <v>168</v>
      </c>
      <c r="D213" s="19" t="s">
        <v>27</v>
      </c>
      <c r="E213" s="20">
        <v>16</v>
      </c>
      <c r="F213" s="19" t="s">
        <v>169</v>
      </c>
      <c r="G213" s="20">
        <v>121</v>
      </c>
      <c r="H213" s="20">
        <v>130</v>
      </c>
      <c r="I213" s="20">
        <v>10</v>
      </c>
      <c r="K213" t="str">
        <f t="shared" si="24"/>
        <v>8E</v>
      </c>
      <c r="L213">
        <f t="shared" si="25"/>
        <v>16</v>
      </c>
      <c r="M213">
        <v>1</v>
      </c>
      <c r="P213" s="30">
        <f t="shared" si="26"/>
        <v>212</v>
      </c>
      <c r="Q213" s="30" t="str">
        <f t="shared" si="27"/>
        <v>medina septiara hakim</v>
      </c>
      <c r="R213" s="30" t="str">
        <f t="shared" si="28"/>
        <v>8E</v>
      </c>
      <c r="S213" s="30">
        <f t="shared" si="29"/>
        <v>16</v>
      </c>
      <c r="T213" s="30" t="str">
        <f t="shared" si="30"/>
        <v>basket its my game</v>
      </c>
      <c r="U213" s="30">
        <f t="shared" si="31"/>
        <v>10</v>
      </c>
    </row>
    <row r="214" spans="2:21" ht="15" customHeight="1" thickBot="1" x14ac:dyDescent="0.3">
      <c r="B214" s="18">
        <v>44075.343726851854</v>
      </c>
      <c r="C214" s="19" t="s">
        <v>440</v>
      </c>
      <c r="D214" s="19" t="s">
        <v>27</v>
      </c>
      <c r="E214" s="20">
        <v>18</v>
      </c>
      <c r="F214" s="19" t="s">
        <v>441</v>
      </c>
      <c r="G214" s="20">
        <v>15</v>
      </c>
      <c r="H214" s="20">
        <v>29</v>
      </c>
      <c r="I214" s="20">
        <v>44</v>
      </c>
      <c r="K214" t="str">
        <f t="shared" si="24"/>
        <v>8E</v>
      </c>
      <c r="L214">
        <f t="shared" si="25"/>
        <v>18</v>
      </c>
      <c r="M214">
        <v>1</v>
      </c>
      <c r="P214" s="30">
        <f t="shared" si="26"/>
        <v>213</v>
      </c>
      <c r="Q214" s="30" t="str">
        <f t="shared" si="27"/>
        <v>Dzakwan Farisi</v>
      </c>
      <c r="R214" s="30" t="str">
        <f t="shared" si="28"/>
        <v>8E</v>
      </c>
      <c r="S214" s="30">
        <f t="shared" si="29"/>
        <v>18</v>
      </c>
      <c r="T214" s="30" t="str">
        <f t="shared" si="30"/>
        <v>nabi dan rasul</v>
      </c>
      <c r="U214" s="30">
        <f t="shared" si="31"/>
        <v>15</v>
      </c>
    </row>
    <row r="215" spans="2:21" ht="15" customHeight="1" thickBot="1" x14ac:dyDescent="0.3">
      <c r="B215" s="18">
        <v>44075.347326388888</v>
      </c>
      <c r="C215" s="19" t="s">
        <v>505</v>
      </c>
      <c r="D215" s="19" t="s">
        <v>27</v>
      </c>
      <c r="E215" s="20">
        <v>19</v>
      </c>
      <c r="F215" s="19" t="s">
        <v>506</v>
      </c>
      <c r="G215" s="20">
        <v>66</v>
      </c>
      <c r="H215" s="20">
        <v>69</v>
      </c>
      <c r="I215" s="20">
        <v>4</v>
      </c>
      <c r="K215" t="str">
        <f t="shared" si="24"/>
        <v>8E</v>
      </c>
      <c r="L215">
        <f t="shared" si="25"/>
        <v>19</v>
      </c>
      <c r="M215">
        <v>1</v>
      </c>
      <c r="P215" s="30">
        <f t="shared" si="26"/>
        <v>214</v>
      </c>
      <c r="Q215" s="30" t="str">
        <f t="shared" si="27"/>
        <v>Muhammad Hasyim Rasyid</v>
      </c>
      <c r="R215" s="30" t="str">
        <f t="shared" si="28"/>
        <v>8E</v>
      </c>
      <c r="S215" s="30">
        <f t="shared" si="29"/>
        <v>19</v>
      </c>
      <c r="T215" s="30" t="str">
        <f t="shared" si="30"/>
        <v>Miracle of The Quran</v>
      </c>
      <c r="U215" s="30">
        <f t="shared" si="31"/>
        <v>4</v>
      </c>
    </row>
    <row r="216" spans="2:21" ht="15" customHeight="1" thickBot="1" x14ac:dyDescent="0.3">
      <c r="B216" s="18">
        <v>44075.347858796296</v>
      </c>
      <c r="C216" s="19" t="s">
        <v>521</v>
      </c>
      <c r="D216" s="19" t="s">
        <v>27</v>
      </c>
      <c r="E216" s="20">
        <v>19</v>
      </c>
      <c r="F216" s="19" t="s">
        <v>506</v>
      </c>
      <c r="G216" s="20">
        <v>66</v>
      </c>
      <c r="H216" s="20">
        <v>69</v>
      </c>
      <c r="I216" s="20">
        <v>4</v>
      </c>
      <c r="K216" t="str">
        <f t="shared" si="24"/>
        <v>8E</v>
      </c>
      <c r="L216">
        <f t="shared" si="25"/>
        <v>19</v>
      </c>
      <c r="M216">
        <v>1</v>
      </c>
      <c r="P216" s="30">
        <f t="shared" si="26"/>
        <v>215</v>
      </c>
      <c r="Q216" s="30" t="str">
        <f t="shared" si="27"/>
        <v>Muhammad Hasyim Rasyid Asytari</v>
      </c>
      <c r="R216" s="30" t="str">
        <f t="shared" si="28"/>
        <v>8E</v>
      </c>
      <c r="S216" s="30">
        <f t="shared" si="29"/>
        <v>19</v>
      </c>
      <c r="T216" s="30" t="str">
        <f t="shared" si="30"/>
        <v>Miracle of The Quran</v>
      </c>
      <c r="U216" s="30">
        <f t="shared" si="31"/>
        <v>4</v>
      </c>
    </row>
    <row r="217" spans="2:21" ht="15" customHeight="1" thickBot="1" x14ac:dyDescent="0.3">
      <c r="B217" s="18">
        <v>44075.342210648145</v>
      </c>
      <c r="C217" s="19" t="s">
        <v>383</v>
      </c>
      <c r="D217" s="19" t="s">
        <v>27</v>
      </c>
      <c r="E217" s="20">
        <v>21</v>
      </c>
      <c r="F217" s="19" t="s">
        <v>384</v>
      </c>
      <c r="G217" s="20">
        <v>26</v>
      </c>
      <c r="H217" s="20">
        <v>30</v>
      </c>
      <c r="I217" s="20">
        <v>4</v>
      </c>
      <c r="K217" t="str">
        <f t="shared" si="24"/>
        <v>8E</v>
      </c>
      <c r="L217">
        <f t="shared" si="25"/>
        <v>21</v>
      </c>
      <c r="M217">
        <v>1</v>
      </c>
      <c r="P217" s="30">
        <f t="shared" si="26"/>
        <v>216</v>
      </c>
      <c r="Q217" s="30" t="str">
        <f t="shared" si="27"/>
        <v>Nandana Aristo N.</v>
      </c>
      <c r="R217" s="30" t="str">
        <f t="shared" si="28"/>
        <v>8E</v>
      </c>
      <c r="S217" s="30">
        <f t="shared" si="29"/>
        <v>21</v>
      </c>
      <c r="T217" s="30" t="str">
        <f t="shared" si="30"/>
        <v>Kitab Desain Grafis dengan Coreldraw 2019</v>
      </c>
      <c r="U217" s="30">
        <f t="shared" si="31"/>
        <v>5</v>
      </c>
    </row>
    <row r="218" spans="2:21" ht="15" customHeight="1" thickBot="1" x14ac:dyDescent="0.3">
      <c r="B218" s="18">
        <v>44075.347858796296</v>
      </c>
      <c r="C218" s="19" t="s">
        <v>522</v>
      </c>
      <c r="D218" s="19" t="s">
        <v>27</v>
      </c>
      <c r="E218" s="20">
        <v>23</v>
      </c>
      <c r="F218" s="19" t="s">
        <v>523</v>
      </c>
      <c r="G218" s="20">
        <v>23</v>
      </c>
      <c r="H218" s="20">
        <v>29</v>
      </c>
      <c r="I218" s="20">
        <v>6</v>
      </c>
      <c r="K218" t="str">
        <f t="shared" si="24"/>
        <v>8E</v>
      </c>
      <c r="L218">
        <f t="shared" si="25"/>
        <v>23</v>
      </c>
      <c r="M218">
        <v>1</v>
      </c>
      <c r="P218" s="30">
        <f t="shared" si="26"/>
        <v>217</v>
      </c>
      <c r="Q218" s="30" t="str">
        <f t="shared" si="27"/>
        <v>Ranya Shaaziya B</v>
      </c>
      <c r="R218" s="30" t="str">
        <f t="shared" si="28"/>
        <v>8E</v>
      </c>
      <c r="S218" s="30">
        <f t="shared" si="29"/>
        <v>23</v>
      </c>
      <c r="T218" s="30" t="str">
        <f t="shared" si="30"/>
        <v>horror math</v>
      </c>
      <c r="U218" s="30">
        <f t="shared" si="31"/>
        <v>7</v>
      </c>
    </row>
    <row r="219" spans="2:21" ht="15" customHeight="1" thickBot="1" x14ac:dyDescent="0.3">
      <c r="B219" s="18">
        <v>44075.328287037039</v>
      </c>
      <c r="C219" s="19" t="s">
        <v>111</v>
      </c>
      <c r="D219" s="19" t="s">
        <v>27</v>
      </c>
      <c r="E219" s="20">
        <v>25</v>
      </c>
      <c r="F219" s="19" t="s">
        <v>112</v>
      </c>
      <c r="G219" s="20">
        <v>73</v>
      </c>
      <c r="H219" s="20">
        <v>75</v>
      </c>
      <c r="I219" s="20">
        <v>2</v>
      </c>
      <c r="K219" t="str">
        <f t="shared" si="24"/>
        <v>8E</v>
      </c>
      <c r="L219">
        <f t="shared" si="25"/>
        <v>25</v>
      </c>
      <c r="M219">
        <v>1</v>
      </c>
      <c r="P219" s="30">
        <f t="shared" si="26"/>
        <v>218</v>
      </c>
      <c r="Q219" s="30" t="str">
        <f t="shared" si="27"/>
        <v>Seka Nabila</v>
      </c>
      <c r="R219" s="30" t="str">
        <f t="shared" si="28"/>
        <v>8E</v>
      </c>
      <c r="S219" s="30">
        <f t="shared" si="29"/>
        <v>25</v>
      </c>
      <c r="T219" s="30" t="str">
        <f t="shared" si="30"/>
        <v>Sun Will Shine</v>
      </c>
      <c r="U219" s="30">
        <f t="shared" si="31"/>
        <v>3</v>
      </c>
    </row>
    <row r="220" spans="2:21" ht="15" customHeight="1" thickBot="1" x14ac:dyDescent="0.3">
      <c r="B220" s="18">
        <v>44075.328750000001</v>
      </c>
      <c r="C220" s="19" t="s">
        <v>111</v>
      </c>
      <c r="D220" s="19" t="s">
        <v>27</v>
      </c>
      <c r="E220" s="20">
        <v>25</v>
      </c>
      <c r="F220" s="19" t="s">
        <v>112</v>
      </c>
      <c r="G220" s="20">
        <v>73</v>
      </c>
      <c r="H220" s="20">
        <v>75</v>
      </c>
      <c r="I220" s="20">
        <v>2</v>
      </c>
      <c r="K220" t="str">
        <f t="shared" si="24"/>
        <v>8E</v>
      </c>
      <c r="L220">
        <f t="shared" si="25"/>
        <v>25</v>
      </c>
      <c r="M220">
        <v>1</v>
      </c>
      <c r="P220" s="30">
        <f t="shared" si="26"/>
        <v>219</v>
      </c>
      <c r="Q220" s="30" t="str">
        <f t="shared" si="27"/>
        <v>Seka Nabila</v>
      </c>
      <c r="R220" s="30" t="str">
        <f t="shared" si="28"/>
        <v>8E</v>
      </c>
      <c r="S220" s="30">
        <f t="shared" si="29"/>
        <v>25</v>
      </c>
      <c r="T220" s="30" t="str">
        <f t="shared" si="30"/>
        <v>Sun Will Shine</v>
      </c>
      <c r="U220" s="30">
        <f t="shared" si="31"/>
        <v>3</v>
      </c>
    </row>
    <row r="221" spans="2:21" ht="15" customHeight="1" thickBot="1" x14ac:dyDescent="0.3">
      <c r="B221" s="18">
        <v>44075.347916666666</v>
      </c>
      <c r="C221" s="19" t="s">
        <v>524</v>
      </c>
      <c r="D221" s="19" t="s">
        <v>27</v>
      </c>
      <c r="E221" s="20">
        <v>26</v>
      </c>
      <c r="F221" s="19" t="s">
        <v>525</v>
      </c>
      <c r="G221" s="20">
        <v>30</v>
      </c>
      <c r="H221" s="20">
        <v>36</v>
      </c>
      <c r="I221" s="19" t="s">
        <v>526</v>
      </c>
      <c r="K221" t="str">
        <f t="shared" si="24"/>
        <v>8E</v>
      </c>
      <c r="L221">
        <f t="shared" si="25"/>
        <v>26</v>
      </c>
      <c r="M221">
        <v>1</v>
      </c>
      <c r="P221" s="30">
        <f t="shared" si="26"/>
        <v>220</v>
      </c>
      <c r="Q221" s="30" t="str">
        <f t="shared" si="27"/>
        <v>Zavier Arya Winata</v>
      </c>
      <c r="R221" s="30" t="str">
        <f t="shared" si="28"/>
        <v>8E</v>
      </c>
      <c r="S221" s="30">
        <f t="shared" si="29"/>
        <v>26</v>
      </c>
      <c r="T221" s="30" t="str">
        <f t="shared" si="30"/>
        <v>Al-Fatih Penaklukan</v>
      </c>
      <c r="U221" s="30">
        <f t="shared" si="31"/>
        <v>7</v>
      </c>
    </row>
    <row r="222" spans="2:21" ht="15" customHeight="1" thickBot="1" x14ac:dyDescent="0.3">
      <c r="B222" s="18">
        <v>44075.360138888886</v>
      </c>
      <c r="C222" s="19" t="s">
        <v>710</v>
      </c>
      <c r="D222" s="19" t="s">
        <v>29</v>
      </c>
      <c r="E222" s="20">
        <v>2</v>
      </c>
      <c r="F222" s="19" t="s">
        <v>711</v>
      </c>
      <c r="G222" s="19" t="s">
        <v>712</v>
      </c>
      <c r="H222" s="19" t="s">
        <v>713</v>
      </c>
      <c r="I222" s="24" t="s">
        <v>714</v>
      </c>
      <c r="K222" t="str">
        <f t="shared" si="24"/>
        <v>8F</v>
      </c>
      <c r="L222">
        <f t="shared" si="25"/>
        <v>2</v>
      </c>
      <c r="M222">
        <v>1</v>
      </c>
      <c r="P222" s="30">
        <f t="shared" si="26"/>
        <v>221</v>
      </c>
      <c r="Q222" s="30" t="str">
        <f t="shared" si="27"/>
        <v>Anugrah Anazaly</v>
      </c>
      <c r="R222" s="30" t="str">
        <f t="shared" si="28"/>
        <v>8F</v>
      </c>
      <c r="S222" s="30">
        <f t="shared" si="29"/>
        <v>2</v>
      </c>
      <c r="T222" s="30" t="str">
        <f t="shared" si="30"/>
        <v>Attack On Titan</v>
      </c>
      <c r="U222" s="30" t="e">
        <f t="shared" si="31"/>
        <v>#VALUE!</v>
      </c>
    </row>
    <row r="223" spans="2:21" ht="15" customHeight="1" thickBot="1" x14ac:dyDescent="0.3">
      <c r="B223" s="18">
        <v>44075.320416666669</v>
      </c>
      <c r="C223" s="19" t="s">
        <v>70</v>
      </c>
      <c r="D223" s="19" t="s">
        <v>29</v>
      </c>
      <c r="E223" s="20">
        <v>3</v>
      </c>
      <c r="F223" s="19" t="s">
        <v>71</v>
      </c>
      <c r="G223" s="20">
        <v>1</v>
      </c>
      <c r="H223" s="20">
        <v>125</v>
      </c>
      <c r="I223" s="19" t="s">
        <v>72</v>
      </c>
      <c r="K223" t="str">
        <f t="shared" si="24"/>
        <v>8F</v>
      </c>
      <c r="L223">
        <f t="shared" si="25"/>
        <v>3</v>
      </c>
      <c r="M223">
        <v>1</v>
      </c>
      <c r="P223" s="30">
        <f t="shared" si="26"/>
        <v>222</v>
      </c>
      <c r="Q223" s="30" t="str">
        <f t="shared" si="27"/>
        <v>Avicena Akbar</v>
      </c>
      <c r="R223" s="30" t="str">
        <f t="shared" si="28"/>
        <v>8F</v>
      </c>
      <c r="S223" s="30">
        <f t="shared" si="29"/>
        <v>3</v>
      </c>
      <c r="T223" s="30" t="str">
        <f t="shared" si="30"/>
        <v>Mice Cartoon - Indonesia 1998</v>
      </c>
      <c r="U223" s="30">
        <f t="shared" si="31"/>
        <v>125</v>
      </c>
    </row>
    <row r="224" spans="2:21" ht="15" customHeight="1" thickBot="1" x14ac:dyDescent="0.3">
      <c r="B224" s="18">
        <v>44075.34814814815</v>
      </c>
      <c r="C224" s="19" t="s">
        <v>537</v>
      </c>
      <c r="D224" s="19" t="s">
        <v>29</v>
      </c>
      <c r="E224" s="20">
        <v>4</v>
      </c>
      <c r="F224" s="19" t="s">
        <v>538</v>
      </c>
      <c r="G224" s="20">
        <v>205</v>
      </c>
      <c r="H224" s="20">
        <v>220</v>
      </c>
      <c r="I224" s="20">
        <v>16</v>
      </c>
      <c r="K224" t="str">
        <f t="shared" si="24"/>
        <v>8F</v>
      </c>
      <c r="L224">
        <f t="shared" si="25"/>
        <v>4</v>
      </c>
      <c r="M224">
        <v>1</v>
      </c>
      <c r="P224" s="30">
        <f t="shared" si="26"/>
        <v>223</v>
      </c>
      <c r="Q224" s="30" t="str">
        <f t="shared" si="27"/>
        <v>Dwi Khalila Nibras Muthmainnah</v>
      </c>
      <c r="R224" s="30" t="str">
        <f t="shared" si="28"/>
        <v>8F</v>
      </c>
      <c r="S224" s="30">
        <f t="shared" si="29"/>
        <v>4</v>
      </c>
      <c r="T224" s="30" t="str">
        <f t="shared" si="30"/>
        <v>Manusia Setengah Salmon</v>
      </c>
      <c r="U224" s="30">
        <f t="shared" si="31"/>
        <v>16</v>
      </c>
    </row>
    <row r="225" spans="2:21" ht="15" customHeight="1" thickBot="1" x14ac:dyDescent="0.3">
      <c r="B225" s="18">
        <v>44075.348321759258</v>
      </c>
      <c r="C225" s="19" t="s">
        <v>537</v>
      </c>
      <c r="D225" s="19" t="s">
        <v>29</v>
      </c>
      <c r="E225" s="20">
        <v>4</v>
      </c>
      <c r="F225" s="19" t="s">
        <v>538</v>
      </c>
      <c r="G225" s="20">
        <v>205</v>
      </c>
      <c r="H225" s="20">
        <v>220</v>
      </c>
      <c r="I225" s="20">
        <v>156</v>
      </c>
      <c r="K225" t="str">
        <f t="shared" si="24"/>
        <v>8F</v>
      </c>
      <c r="L225">
        <f t="shared" si="25"/>
        <v>4</v>
      </c>
      <c r="M225">
        <v>1</v>
      </c>
      <c r="P225" s="30">
        <f t="shared" si="26"/>
        <v>224</v>
      </c>
      <c r="Q225" s="30" t="str">
        <f t="shared" si="27"/>
        <v>Dwi Khalila Nibras Muthmainnah</v>
      </c>
      <c r="R225" s="30" t="str">
        <f t="shared" si="28"/>
        <v>8F</v>
      </c>
      <c r="S225" s="30">
        <f t="shared" si="29"/>
        <v>4</v>
      </c>
      <c r="T225" s="30" t="str">
        <f t="shared" si="30"/>
        <v>Manusia Setengah Salmon</v>
      </c>
      <c r="U225" s="30">
        <f t="shared" si="31"/>
        <v>16</v>
      </c>
    </row>
    <row r="226" spans="2:21" ht="15" customHeight="1" thickBot="1" x14ac:dyDescent="0.3">
      <c r="B226" s="18">
        <v>44075.350277777776</v>
      </c>
      <c r="C226" s="19" t="s">
        <v>583</v>
      </c>
      <c r="D226" s="19" t="s">
        <v>29</v>
      </c>
      <c r="E226" s="20">
        <v>5</v>
      </c>
      <c r="F226" s="19" t="s">
        <v>584</v>
      </c>
      <c r="G226" s="20">
        <v>1</v>
      </c>
      <c r="H226" s="20">
        <v>22</v>
      </c>
      <c r="I226" s="20">
        <v>22</v>
      </c>
      <c r="K226" t="str">
        <f t="shared" si="24"/>
        <v>8F</v>
      </c>
      <c r="L226">
        <f t="shared" si="25"/>
        <v>5</v>
      </c>
      <c r="M226">
        <v>1</v>
      </c>
      <c r="P226" s="30">
        <f t="shared" si="26"/>
        <v>225</v>
      </c>
      <c r="Q226" s="30" t="str">
        <f t="shared" si="27"/>
        <v>Dyota Reginald</v>
      </c>
      <c r="R226" s="30" t="str">
        <f t="shared" si="28"/>
        <v>8F</v>
      </c>
      <c r="S226" s="30">
        <f t="shared" si="29"/>
        <v>5</v>
      </c>
      <c r="T226" s="30" t="str">
        <f t="shared" si="30"/>
        <v>Dr.Stone chap 163</v>
      </c>
      <c r="U226" s="30">
        <f t="shared" si="31"/>
        <v>22</v>
      </c>
    </row>
    <row r="227" spans="2:21" ht="15" customHeight="1" thickBot="1" x14ac:dyDescent="0.3">
      <c r="B227" s="18">
        <v>44075.350138888891</v>
      </c>
      <c r="C227" s="19" t="s">
        <v>579</v>
      </c>
      <c r="D227" s="19" t="s">
        <v>29</v>
      </c>
      <c r="E227" s="20">
        <v>6</v>
      </c>
      <c r="F227" s="19" t="s">
        <v>580</v>
      </c>
      <c r="G227" s="20">
        <v>21</v>
      </c>
      <c r="H227" s="20">
        <v>24</v>
      </c>
      <c r="I227" s="20">
        <v>4</v>
      </c>
      <c r="K227" t="str">
        <f t="shared" si="24"/>
        <v>8F</v>
      </c>
      <c r="L227">
        <f t="shared" si="25"/>
        <v>6</v>
      </c>
      <c r="M227">
        <v>1</v>
      </c>
      <c r="P227" s="30">
        <f t="shared" si="26"/>
        <v>226</v>
      </c>
      <c r="Q227" s="30" t="str">
        <f t="shared" si="27"/>
        <v>Farash Selena Rustam</v>
      </c>
      <c r="R227" s="30" t="str">
        <f t="shared" si="28"/>
        <v>8F</v>
      </c>
      <c r="S227" s="30">
        <f t="shared" si="29"/>
        <v>6</v>
      </c>
      <c r="T227" s="30" t="str">
        <f t="shared" si="30"/>
        <v>Hafalan Shalat Delisa TERE LIYE</v>
      </c>
      <c r="U227" s="30">
        <f t="shared" si="31"/>
        <v>4</v>
      </c>
    </row>
    <row r="228" spans="2:21" ht="15" customHeight="1" thickBot="1" x14ac:dyDescent="0.3">
      <c r="B228" s="18">
        <v>44075.350462962961</v>
      </c>
      <c r="C228" s="19" t="s">
        <v>593</v>
      </c>
      <c r="D228" s="19" t="s">
        <v>29</v>
      </c>
      <c r="E228" s="20">
        <v>10</v>
      </c>
      <c r="F228" s="19" t="s">
        <v>594</v>
      </c>
      <c r="G228" s="20">
        <v>115</v>
      </c>
      <c r="H228" s="20">
        <v>120</v>
      </c>
      <c r="I228" s="20">
        <v>5</v>
      </c>
      <c r="K228" t="str">
        <f t="shared" si="24"/>
        <v>8F</v>
      </c>
      <c r="L228">
        <f t="shared" si="25"/>
        <v>10</v>
      </c>
      <c r="M228">
        <v>1</v>
      </c>
      <c r="P228" s="30">
        <f t="shared" si="26"/>
        <v>227</v>
      </c>
      <c r="Q228" s="30" t="str">
        <f t="shared" si="27"/>
        <v>Maia Amira Dewi</v>
      </c>
      <c r="R228" s="30" t="str">
        <f t="shared" si="28"/>
        <v>8F</v>
      </c>
      <c r="S228" s="30">
        <f t="shared" si="29"/>
        <v>10</v>
      </c>
      <c r="T228" s="30" t="str">
        <f t="shared" si="30"/>
        <v>Robin Hood</v>
      </c>
      <c r="U228" s="30">
        <f t="shared" si="31"/>
        <v>6</v>
      </c>
    </row>
    <row r="229" spans="2:21" ht="15" customHeight="1" thickBot="1" x14ac:dyDescent="0.3">
      <c r="B229" s="18">
        <v>44075.342719907407</v>
      </c>
      <c r="C229" s="19" t="s">
        <v>406</v>
      </c>
      <c r="D229" s="19" t="s">
        <v>29</v>
      </c>
      <c r="E229" s="20">
        <v>12</v>
      </c>
      <c r="F229" s="19" t="s">
        <v>407</v>
      </c>
      <c r="G229" s="20">
        <v>11</v>
      </c>
      <c r="H229" s="20">
        <v>15</v>
      </c>
      <c r="I229" s="20">
        <v>5</v>
      </c>
      <c r="K229" t="str">
        <f t="shared" si="24"/>
        <v>8F</v>
      </c>
      <c r="L229">
        <f t="shared" si="25"/>
        <v>12</v>
      </c>
      <c r="M229">
        <v>1</v>
      </c>
      <c r="P229" s="30">
        <f t="shared" si="26"/>
        <v>228</v>
      </c>
      <c r="Q229" s="30" t="str">
        <f t="shared" si="27"/>
        <v>Muhammad Hasya Nurhuda</v>
      </c>
      <c r="R229" s="30" t="str">
        <f t="shared" si="28"/>
        <v>8F</v>
      </c>
      <c r="S229" s="30">
        <f t="shared" si="29"/>
        <v>12</v>
      </c>
      <c r="T229" s="30" t="str">
        <f t="shared" si="30"/>
        <v>Tintin di Amerika</v>
      </c>
      <c r="U229" s="30">
        <f t="shared" si="31"/>
        <v>5</v>
      </c>
    </row>
    <row r="230" spans="2:21" ht="15" customHeight="1" thickBot="1" x14ac:dyDescent="0.3">
      <c r="B230" s="18">
        <v>44075.341956018521</v>
      </c>
      <c r="C230" s="19" t="s">
        <v>374</v>
      </c>
      <c r="D230" s="19" t="s">
        <v>29</v>
      </c>
      <c r="E230" s="20">
        <v>16</v>
      </c>
      <c r="F230" s="19" t="s">
        <v>375</v>
      </c>
      <c r="G230" s="20">
        <v>167</v>
      </c>
      <c r="H230" s="20">
        <v>168</v>
      </c>
      <c r="I230" s="20">
        <v>2</v>
      </c>
      <c r="K230" t="str">
        <f t="shared" si="24"/>
        <v>8F</v>
      </c>
      <c r="L230">
        <f t="shared" si="25"/>
        <v>16</v>
      </c>
      <c r="M230">
        <v>1</v>
      </c>
      <c r="P230" s="30">
        <f t="shared" si="26"/>
        <v>229</v>
      </c>
      <c r="Q230" s="30" t="str">
        <f t="shared" si="27"/>
        <v>Nadira Alaya Iman Y</v>
      </c>
      <c r="R230" s="30" t="str">
        <f t="shared" si="28"/>
        <v>8F</v>
      </c>
      <c r="S230" s="30">
        <f t="shared" si="29"/>
        <v>16</v>
      </c>
      <c r="T230" s="30" t="str">
        <f t="shared" si="30"/>
        <v>The heroes of olympus</v>
      </c>
      <c r="U230" s="30">
        <f t="shared" si="31"/>
        <v>2</v>
      </c>
    </row>
    <row r="231" spans="2:21" ht="15" customHeight="1" thickBot="1" x14ac:dyDescent="0.3">
      <c r="B231" s="18">
        <v>44075.341689814813</v>
      </c>
      <c r="C231" s="19" t="s">
        <v>362</v>
      </c>
      <c r="D231" s="19" t="s">
        <v>29</v>
      </c>
      <c r="E231" s="20">
        <v>18</v>
      </c>
      <c r="F231" s="19" t="s">
        <v>363</v>
      </c>
      <c r="G231" s="20">
        <v>133</v>
      </c>
      <c r="H231" s="20">
        <v>137</v>
      </c>
      <c r="I231" s="20">
        <v>3</v>
      </c>
      <c r="K231" t="str">
        <f t="shared" si="24"/>
        <v>8F</v>
      </c>
      <c r="L231">
        <f t="shared" si="25"/>
        <v>18</v>
      </c>
      <c r="M231">
        <v>1</v>
      </c>
      <c r="P231" s="30">
        <f t="shared" si="26"/>
        <v>230</v>
      </c>
      <c r="Q231" s="30" t="str">
        <f t="shared" si="27"/>
        <v>Razita Asya G</v>
      </c>
      <c r="R231" s="30" t="str">
        <f t="shared" si="28"/>
        <v>8F</v>
      </c>
      <c r="S231" s="30">
        <f t="shared" si="29"/>
        <v>18</v>
      </c>
      <c r="T231" s="30" t="str">
        <f t="shared" si="30"/>
        <v>samantha</v>
      </c>
      <c r="U231" s="30">
        <f t="shared" si="31"/>
        <v>5</v>
      </c>
    </row>
    <row r="232" spans="2:21" ht="15" customHeight="1" thickBot="1" x14ac:dyDescent="0.3">
      <c r="B232" s="18">
        <v>44075.352812500001</v>
      </c>
      <c r="C232" s="19" t="s">
        <v>644</v>
      </c>
      <c r="D232" s="19" t="s">
        <v>29</v>
      </c>
      <c r="E232" s="20">
        <v>22</v>
      </c>
      <c r="F232" s="19" t="s">
        <v>645</v>
      </c>
      <c r="G232" s="20">
        <v>70</v>
      </c>
      <c r="H232" s="20">
        <v>81</v>
      </c>
      <c r="I232" s="20">
        <v>11</v>
      </c>
      <c r="K232" t="str">
        <f t="shared" si="24"/>
        <v>8F</v>
      </c>
      <c r="L232">
        <f t="shared" si="25"/>
        <v>22</v>
      </c>
      <c r="M232">
        <v>1</v>
      </c>
      <c r="P232" s="30">
        <f t="shared" si="26"/>
        <v>231</v>
      </c>
      <c r="Q232" s="30" t="str">
        <f t="shared" si="27"/>
        <v>Ryu Ibrahim Faried</v>
      </c>
      <c r="R232" s="30" t="str">
        <f t="shared" si="28"/>
        <v>8F</v>
      </c>
      <c r="S232" s="30">
        <f t="shared" si="29"/>
        <v>22</v>
      </c>
      <c r="T232" s="30" t="str">
        <f t="shared" si="30"/>
        <v>A Tribute to Doctors</v>
      </c>
      <c r="U232" s="30">
        <f t="shared" si="31"/>
        <v>12</v>
      </c>
    </row>
    <row r="233" spans="2:21" ht="15" customHeight="1" thickBot="1" x14ac:dyDescent="0.3">
      <c r="B233" s="18">
        <v>44075.344293981485</v>
      </c>
      <c r="C233" s="19" t="s">
        <v>452</v>
      </c>
      <c r="D233" s="19" t="s">
        <v>29</v>
      </c>
      <c r="E233" s="20">
        <v>23</v>
      </c>
      <c r="F233" s="19" t="s">
        <v>453</v>
      </c>
      <c r="G233" s="20">
        <v>20</v>
      </c>
      <c r="H233" s="20">
        <v>27</v>
      </c>
      <c r="I233" s="20">
        <v>8</v>
      </c>
      <c r="K233" t="str">
        <f t="shared" si="24"/>
        <v>8F</v>
      </c>
      <c r="L233">
        <f t="shared" si="25"/>
        <v>23</v>
      </c>
      <c r="M233">
        <v>1</v>
      </c>
      <c r="P233" s="30">
        <f t="shared" si="26"/>
        <v>232</v>
      </c>
      <c r="Q233" s="30" t="str">
        <f t="shared" si="27"/>
        <v>selma saviro</v>
      </c>
      <c r="R233" s="30" t="str">
        <f t="shared" si="28"/>
        <v>8F</v>
      </c>
      <c r="S233" s="30">
        <f t="shared" si="29"/>
        <v>23</v>
      </c>
      <c r="T233" s="30" t="str">
        <f t="shared" si="30"/>
        <v>korean scariest horror story</v>
      </c>
      <c r="U233" s="30">
        <f t="shared" si="31"/>
        <v>8</v>
      </c>
    </row>
    <row r="234" spans="2:21" ht="15" customHeight="1" thickBot="1" x14ac:dyDescent="0.3">
      <c r="B234" s="18">
        <v>44075.340092592596</v>
      </c>
      <c r="C234" s="19" t="s">
        <v>327</v>
      </c>
      <c r="D234" s="19" t="s">
        <v>29</v>
      </c>
      <c r="E234" s="20">
        <v>25</v>
      </c>
      <c r="F234" s="19" t="s">
        <v>328</v>
      </c>
      <c r="G234" s="20">
        <v>111</v>
      </c>
      <c r="H234" s="20">
        <v>115</v>
      </c>
      <c r="I234" s="19" t="s">
        <v>94</v>
      </c>
      <c r="K234" t="str">
        <f t="shared" si="24"/>
        <v>8F</v>
      </c>
      <c r="L234">
        <f t="shared" si="25"/>
        <v>25</v>
      </c>
      <c r="M234">
        <v>1</v>
      </c>
      <c r="P234" s="30">
        <f t="shared" si="26"/>
        <v>233</v>
      </c>
      <c r="Q234" s="30" t="str">
        <f t="shared" si="27"/>
        <v>Teuku Muhammad Rafsanjani</v>
      </c>
      <c r="R234" s="30" t="str">
        <f t="shared" si="28"/>
        <v>8F</v>
      </c>
      <c r="S234" s="30">
        <f t="shared" si="29"/>
        <v>25</v>
      </c>
      <c r="T234" s="30" t="str">
        <f t="shared" si="30"/>
        <v>Manusia setengah salmon</v>
      </c>
      <c r="U234" s="30">
        <f t="shared" si="31"/>
        <v>5</v>
      </c>
    </row>
    <row r="235" spans="2:21" ht="15" customHeight="1" thickBot="1" x14ac:dyDescent="0.3">
      <c r="B235" s="18">
        <v>44075.345034722224</v>
      </c>
      <c r="C235" s="19" t="s">
        <v>469</v>
      </c>
      <c r="D235" s="19" t="s">
        <v>31</v>
      </c>
      <c r="E235" s="20">
        <v>1</v>
      </c>
      <c r="F235" s="19" t="s">
        <v>470</v>
      </c>
      <c r="G235" s="20">
        <v>125</v>
      </c>
      <c r="H235" s="20">
        <v>131</v>
      </c>
      <c r="I235" s="20">
        <v>7</v>
      </c>
      <c r="K235" t="str">
        <f t="shared" si="24"/>
        <v>8G</v>
      </c>
      <c r="L235">
        <f t="shared" si="25"/>
        <v>1</v>
      </c>
      <c r="M235">
        <v>1</v>
      </c>
      <c r="P235" s="30">
        <f t="shared" si="26"/>
        <v>234</v>
      </c>
      <c r="Q235" s="30" t="str">
        <f t="shared" si="27"/>
        <v>Abigail Ilona Nelwan</v>
      </c>
      <c r="R235" s="30" t="str">
        <f t="shared" si="28"/>
        <v>8G</v>
      </c>
      <c r="S235" s="30">
        <f t="shared" si="29"/>
        <v>1</v>
      </c>
      <c r="T235" s="30" t="str">
        <f t="shared" si="30"/>
        <v>bulan</v>
      </c>
      <c r="U235" s="30">
        <f t="shared" si="31"/>
        <v>7</v>
      </c>
    </row>
    <row r="236" spans="2:21" ht="15" customHeight="1" thickBot="1" x14ac:dyDescent="0.3">
      <c r="B236" s="18">
        <v>44075.335659722223</v>
      </c>
      <c r="C236" s="19" t="s">
        <v>181</v>
      </c>
      <c r="D236" s="19" t="s">
        <v>31</v>
      </c>
      <c r="E236" s="20">
        <v>4</v>
      </c>
      <c r="F236" s="19" t="s">
        <v>182</v>
      </c>
      <c r="G236" s="20">
        <v>320</v>
      </c>
      <c r="H236" s="20">
        <v>321</v>
      </c>
      <c r="I236" s="20">
        <v>2</v>
      </c>
      <c r="K236" t="str">
        <f t="shared" si="24"/>
        <v>8G</v>
      </c>
      <c r="L236">
        <f t="shared" si="25"/>
        <v>4</v>
      </c>
      <c r="M236">
        <v>1</v>
      </c>
      <c r="P236" s="30">
        <f t="shared" si="26"/>
        <v>235</v>
      </c>
      <c r="Q236" s="30" t="str">
        <f t="shared" si="27"/>
        <v>Adisti Raina Adriani</v>
      </c>
      <c r="R236" s="30" t="str">
        <f t="shared" si="28"/>
        <v>8G</v>
      </c>
      <c r="S236" s="30">
        <f t="shared" si="29"/>
        <v>4</v>
      </c>
      <c r="T236" s="30" t="str">
        <f t="shared" si="30"/>
        <v>Si Anak Spesial</v>
      </c>
      <c r="U236" s="30">
        <f t="shared" si="31"/>
        <v>2</v>
      </c>
    </row>
    <row r="237" spans="2:21" ht="15" customHeight="1" thickBot="1" x14ac:dyDescent="0.3">
      <c r="B237" s="18">
        <v>44075.347812499997</v>
      </c>
      <c r="C237" s="19" t="s">
        <v>517</v>
      </c>
      <c r="D237" s="19" t="s">
        <v>31</v>
      </c>
      <c r="E237" s="20">
        <v>5</v>
      </c>
      <c r="F237" s="19" t="s">
        <v>518</v>
      </c>
      <c r="G237" s="20">
        <v>24</v>
      </c>
      <c r="H237" s="20">
        <v>27</v>
      </c>
      <c r="I237" s="20">
        <v>4</v>
      </c>
      <c r="K237" t="str">
        <f t="shared" si="24"/>
        <v>8G</v>
      </c>
      <c r="L237">
        <f t="shared" si="25"/>
        <v>5</v>
      </c>
      <c r="M237">
        <v>1</v>
      </c>
      <c r="P237" s="30">
        <f t="shared" si="26"/>
        <v>236</v>
      </c>
      <c r="Q237" s="30" t="str">
        <f t="shared" si="27"/>
        <v>Agnelia Chloe Maulana</v>
      </c>
      <c r="R237" s="30" t="str">
        <f t="shared" si="28"/>
        <v>8G</v>
      </c>
      <c r="S237" s="30">
        <f t="shared" si="29"/>
        <v>5</v>
      </c>
      <c r="T237" s="30" t="str">
        <f t="shared" si="30"/>
        <v>Six of Crows</v>
      </c>
      <c r="U237" s="30">
        <f t="shared" si="31"/>
        <v>4</v>
      </c>
    </row>
    <row r="238" spans="2:21" ht="15" customHeight="1" thickBot="1" x14ac:dyDescent="0.3">
      <c r="B238" s="18">
        <v>44075.3356712963</v>
      </c>
      <c r="C238" s="19" t="s">
        <v>183</v>
      </c>
      <c r="D238" s="19" t="s">
        <v>31</v>
      </c>
      <c r="E238" s="20">
        <v>8</v>
      </c>
      <c r="F238" s="19" t="s">
        <v>184</v>
      </c>
      <c r="G238" s="20">
        <v>90</v>
      </c>
      <c r="H238" s="20">
        <v>95</v>
      </c>
      <c r="I238" s="20">
        <v>5</v>
      </c>
      <c r="K238" t="str">
        <f t="shared" si="24"/>
        <v>8G</v>
      </c>
      <c r="L238">
        <f t="shared" si="25"/>
        <v>8</v>
      </c>
      <c r="M238">
        <v>1</v>
      </c>
      <c r="P238" s="30">
        <f t="shared" si="26"/>
        <v>237</v>
      </c>
      <c r="Q238" s="30" t="str">
        <f t="shared" si="27"/>
        <v>Ashilla Fadya Saddiqa</v>
      </c>
      <c r="R238" s="30" t="str">
        <f t="shared" si="28"/>
        <v>8G</v>
      </c>
      <c r="S238" s="30">
        <f t="shared" si="29"/>
        <v>8</v>
      </c>
      <c r="T238" s="30" t="str">
        <f t="shared" si="30"/>
        <v>The Heroes of Olympus: The Lost Hero</v>
      </c>
      <c r="U238" s="30">
        <f t="shared" si="31"/>
        <v>6</v>
      </c>
    </row>
    <row r="239" spans="2:21" ht="15" customHeight="1" thickBot="1" x14ac:dyDescent="0.3">
      <c r="B239" s="18">
        <v>44075.348715277774</v>
      </c>
      <c r="C239" s="19" t="s">
        <v>557</v>
      </c>
      <c r="D239" s="19" t="s">
        <v>31</v>
      </c>
      <c r="E239" s="20">
        <v>11</v>
      </c>
      <c r="F239" s="19" t="s">
        <v>425</v>
      </c>
      <c r="G239" s="20">
        <v>244</v>
      </c>
      <c r="H239" s="20">
        <v>245</v>
      </c>
      <c r="I239" s="20">
        <v>1</v>
      </c>
      <c r="K239" t="str">
        <f t="shared" si="24"/>
        <v>8G</v>
      </c>
      <c r="L239">
        <f t="shared" si="25"/>
        <v>11</v>
      </c>
      <c r="M239">
        <v>1</v>
      </c>
      <c r="P239" s="30">
        <f t="shared" si="26"/>
        <v>238</v>
      </c>
      <c r="Q239" s="30" t="str">
        <f t="shared" si="27"/>
        <v>Haiqa Camilla.Y.R</v>
      </c>
      <c r="R239" s="30" t="str">
        <f t="shared" si="28"/>
        <v>8G</v>
      </c>
      <c r="S239" s="30">
        <f t="shared" si="29"/>
        <v>11</v>
      </c>
      <c r="T239" s="30" t="str">
        <f t="shared" si="30"/>
        <v>Tapak jejak</v>
      </c>
      <c r="U239" s="30">
        <f t="shared" si="31"/>
        <v>2</v>
      </c>
    </row>
    <row r="240" spans="2:21" ht="15" customHeight="1" thickBot="1" x14ac:dyDescent="0.3">
      <c r="B240" s="18">
        <v>44075.340266203704</v>
      </c>
      <c r="C240" s="19" t="s">
        <v>329</v>
      </c>
      <c r="D240" s="19" t="s">
        <v>31</v>
      </c>
      <c r="E240" s="20">
        <v>12</v>
      </c>
      <c r="F240" s="19" t="s">
        <v>330</v>
      </c>
      <c r="G240" s="20">
        <v>5</v>
      </c>
      <c r="H240" s="20">
        <v>10</v>
      </c>
      <c r="I240" s="19" t="s">
        <v>290</v>
      </c>
      <c r="K240" t="str">
        <f t="shared" si="24"/>
        <v>8G</v>
      </c>
      <c r="L240">
        <f t="shared" si="25"/>
        <v>12</v>
      </c>
      <c r="M240">
        <v>1</v>
      </c>
      <c r="P240" s="30">
        <f t="shared" si="26"/>
        <v>239</v>
      </c>
      <c r="Q240" s="30" t="str">
        <f t="shared" si="27"/>
        <v>Inara Alisha kusumapatra</v>
      </c>
      <c r="R240" s="30" t="str">
        <f t="shared" si="28"/>
        <v>8G</v>
      </c>
      <c r="S240" s="30">
        <f t="shared" si="29"/>
        <v>12</v>
      </c>
      <c r="T240" s="30" t="str">
        <f t="shared" si="30"/>
        <v>Komet 101</v>
      </c>
      <c r="U240" s="30">
        <f t="shared" si="31"/>
        <v>6</v>
      </c>
    </row>
    <row r="241" spans="2:21" ht="15" customHeight="1" thickBot="1" x14ac:dyDescent="0.3">
      <c r="B241" s="18">
        <v>44075.348252314812</v>
      </c>
      <c r="C241" s="19" t="s">
        <v>539</v>
      </c>
      <c r="D241" s="19" t="s">
        <v>31</v>
      </c>
      <c r="E241" s="20">
        <v>13</v>
      </c>
      <c r="F241" s="19" t="s">
        <v>540</v>
      </c>
      <c r="G241" s="20">
        <v>1</v>
      </c>
      <c r="H241" s="20">
        <v>10</v>
      </c>
      <c r="I241" s="20">
        <v>10</v>
      </c>
      <c r="K241" t="str">
        <f t="shared" si="24"/>
        <v>8G</v>
      </c>
      <c r="L241">
        <f t="shared" si="25"/>
        <v>13</v>
      </c>
      <c r="M241">
        <v>1</v>
      </c>
      <c r="P241" s="30">
        <f t="shared" si="26"/>
        <v>240</v>
      </c>
      <c r="Q241" s="30" t="str">
        <f t="shared" si="27"/>
        <v>Karina Alyshia Candrawati</v>
      </c>
      <c r="R241" s="30" t="str">
        <f t="shared" si="28"/>
        <v>8G</v>
      </c>
      <c r="S241" s="30">
        <f t="shared" si="29"/>
        <v>13</v>
      </c>
      <c r="T241" s="30" t="str">
        <f t="shared" si="30"/>
        <v>Alice in wonderland</v>
      </c>
      <c r="U241" s="30">
        <f t="shared" si="31"/>
        <v>10</v>
      </c>
    </row>
    <row r="242" spans="2:21" ht="15" customHeight="1" thickBot="1" x14ac:dyDescent="0.3">
      <c r="B242" s="18">
        <v>44075.337754629632</v>
      </c>
      <c r="C242" s="19" t="s">
        <v>255</v>
      </c>
      <c r="D242" s="19" t="s">
        <v>31</v>
      </c>
      <c r="E242" s="20">
        <v>14</v>
      </c>
      <c r="F242" s="19" t="s">
        <v>256</v>
      </c>
      <c r="G242" s="20">
        <v>76</v>
      </c>
      <c r="H242" s="20">
        <v>78</v>
      </c>
      <c r="I242" s="20">
        <v>2</v>
      </c>
      <c r="K242" t="str">
        <f t="shared" si="24"/>
        <v>8G</v>
      </c>
      <c r="L242">
        <f t="shared" si="25"/>
        <v>14</v>
      </c>
      <c r="M242">
        <v>1</v>
      </c>
      <c r="P242" s="30">
        <f t="shared" si="26"/>
        <v>241</v>
      </c>
      <c r="Q242" s="30" t="str">
        <f t="shared" si="27"/>
        <v>Kayla Devina Helmi Putri</v>
      </c>
      <c r="R242" s="30" t="str">
        <f t="shared" si="28"/>
        <v>8G</v>
      </c>
      <c r="S242" s="30">
        <f t="shared" si="29"/>
        <v>14</v>
      </c>
      <c r="T242" s="30" t="str">
        <f t="shared" si="30"/>
        <v>Mother's Day</v>
      </c>
      <c r="U242" s="30">
        <f t="shared" si="31"/>
        <v>3</v>
      </c>
    </row>
    <row r="243" spans="2:21" ht="15" customHeight="1" thickBot="1" x14ac:dyDescent="0.3">
      <c r="B243" s="18">
        <v>44075.349085648151</v>
      </c>
      <c r="C243" s="19" t="s">
        <v>563</v>
      </c>
      <c r="D243" s="19" t="s">
        <v>31</v>
      </c>
      <c r="E243" s="20">
        <v>15</v>
      </c>
      <c r="F243" s="19" t="s">
        <v>564</v>
      </c>
      <c r="G243" s="20">
        <v>239</v>
      </c>
      <c r="H243" s="20">
        <v>245</v>
      </c>
      <c r="I243" s="20">
        <v>7</v>
      </c>
      <c r="K243" t="str">
        <f t="shared" si="24"/>
        <v>8G</v>
      </c>
      <c r="L243">
        <f t="shared" si="25"/>
        <v>15</v>
      </c>
      <c r="M243">
        <v>1</v>
      </c>
      <c r="P243" s="30">
        <f t="shared" si="26"/>
        <v>242</v>
      </c>
      <c r="Q243" s="30" t="str">
        <f t="shared" si="27"/>
        <v>Kinaura Anavatri Virgana</v>
      </c>
      <c r="R243" s="30" t="str">
        <f t="shared" si="28"/>
        <v>8G</v>
      </c>
      <c r="S243" s="30">
        <f t="shared" si="29"/>
        <v>15</v>
      </c>
      <c r="T243" s="30" t="str">
        <f t="shared" si="30"/>
        <v>KKN Di Desa Penari</v>
      </c>
      <c r="U243" s="30">
        <f t="shared" si="31"/>
        <v>7</v>
      </c>
    </row>
    <row r="244" spans="2:21" ht="15" customHeight="1" thickBot="1" x14ac:dyDescent="0.3">
      <c r="B244" s="18">
        <v>44075.345914351848</v>
      </c>
      <c r="C244" s="19" t="s">
        <v>486</v>
      </c>
      <c r="D244" s="19" t="s">
        <v>31</v>
      </c>
      <c r="E244" s="20">
        <v>18</v>
      </c>
      <c r="F244" s="19" t="s">
        <v>487</v>
      </c>
      <c r="G244" s="20">
        <v>50</v>
      </c>
      <c r="H244" s="20">
        <v>53</v>
      </c>
      <c r="I244" s="20">
        <v>3</v>
      </c>
      <c r="K244" t="str">
        <f t="shared" si="24"/>
        <v>8G</v>
      </c>
      <c r="L244">
        <f t="shared" si="25"/>
        <v>18</v>
      </c>
      <c r="M244">
        <v>1</v>
      </c>
      <c r="P244" s="30">
        <f t="shared" si="26"/>
        <v>243</v>
      </c>
      <c r="Q244" s="30" t="str">
        <f t="shared" si="27"/>
        <v>Mochammad rajendra al ghaviky</v>
      </c>
      <c r="R244" s="30" t="str">
        <f t="shared" si="28"/>
        <v>8G</v>
      </c>
      <c r="S244" s="30">
        <f t="shared" si="29"/>
        <v>18</v>
      </c>
      <c r="T244" s="30" t="str">
        <f t="shared" si="30"/>
        <v>Lima sekawan</v>
      </c>
      <c r="U244" s="30">
        <f t="shared" si="31"/>
        <v>4</v>
      </c>
    </row>
    <row r="245" spans="2:21" ht="15" customHeight="1" thickBot="1" x14ac:dyDescent="0.3">
      <c r="B245" s="18">
        <v>44075.350821759261</v>
      </c>
      <c r="C245" s="19" t="s">
        <v>607</v>
      </c>
      <c r="D245" s="19" t="s">
        <v>31</v>
      </c>
      <c r="E245" s="20">
        <v>23</v>
      </c>
      <c r="F245" s="19" t="s">
        <v>608</v>
      </c>
      <c r="G245" s="20">
        <v>150</v>
      </c>
      <c r="H245" s="20">
        <v>169</v>
      </c>
      <c r="I245" s="20">
        <v>20</v>
      </c>
      <c r="K245" t="str">
        <f t="shared" si="24"/>
        <v>8G</v>
      </c>
      <c r="L245">
        <f t="shared" si="25"/>
        <v>23</v>
      </c>
      <c r="M245">
        <v>1</v>
      </c>
      <c r="P245" s="30">
        <f t="shared" si="26"/>
        <v>244</v>
      </c>
      <c r="Q245" s="30" t="str">
        <f t="shared" si="27"/>
        <v>Rafif Pramatya Radina</v>
      </c>
      <c r="R245" s="30" t="str">
        <f t="shared" si="28"/>
        <v>8G</v>
      </c>
      <c r="S245" s="30">
        <f t="shared" si="29"/>
        <v>23</v>
      </c>
      <c r="T245" s="30" t="str">
        <f t="shared" si="30"/>
        <v>Middle School : Ultimate Showdown</v>
      </c>
      <c r="U245" s="30">
        <f t="shared" si="31"/>
        <v>20</v>
      </c>
    </row>
    <row r="246" spans="2:21" ht="15" customHeight="1" thickBot="1" x14ac:dyDescent="0.3">
      <c r="B246" s="18">
        <v>44075.334479166668</v>
      </c>
      <c r="C246" s="19" t="s">
        <v>140</v>
      </c>
      <c r="D246" s="19" t="s">
        <v>31</v>
      </c>
      <c r="E246" s="20">
        <v>25</v>
      </c>
      <c r="F246" s="19" t="s">
        <v>141</v>
      </c>
      <c r="G246" s="20">
        <v>12</v>
      </c>
      <c r="H246" s="20">
        <v>55</v>
      </c>
      <c r="I246" s="20">
        <v>43</v>
      </c>
      <c r="K246" t="str">
        <f t="shared" si="24"/>
        <v>8G</v>
      </c>
      <c r="L246">
        <f t="shared" si="25"/>
        <v>25</v>
      </c>
      <c r="M246">
        <v>1</v>
      </c>
      <c r="P246" s="30">
        <f t="shared" si="26"/>
        <v>245</v>
      </c>
      <c r="Q246" s="30" t="str">
        <f t="shared" si="27"/>
        <v>Seinjiro Reyspati Alfahd</v>
      </c>
      <c r="R246" s="30" t="str">
        <f t="shared" si="28"/>
        <v>8G</v>
      </c>
      <c r="S246" s="30">
        <f t="shared" si="29"/>
        <v>25</v>
      </c>
      <c r="T246" s="30" t="str">
        <f t="shared" si="30"/>
        <v>The hobbit</v>
      </c>
      <c r="U246" s="30">
        <f t="shared" si="31"/>
        <v>44</v>
      </c>
    </row>
    <row r="247" spans="2:21" ht="15" customHeight="1" thickBot="1" x14ac:dyDescent="0.3">
      <c r="B247" s="18">
        <v>44075.342974537038</v>
      </c>
      <c r="C247" s="19" t="s">
        <v>412</v>
      </c>
      <c r="D247" s="19" t="s">
        <v>31</v>
      </c>
      <c r="E247" s="20">
        <v>26</v>
      </c>
      <c r="F247" s="19" t="s">
        <v>413</v>
      </c>
      <c r="G247" s="20">
        <v>301</v>
      </c>
      <c r="H247" s="20">
        <v>304</v>
      </c>
      <c r="I247" s="20">
        <v>3</v>
      </c>
      <c r="K247" t="str">
        <f t="shared" si="24"/>
        <v>8G</v>
      </c>
      <c r="L247">
        <f t="shared" si="25"/>
        <v>26</v>
      </c>
      <c r="M247">
        <v>1</v>
      </c>
      <c r="P247" s="30">
        <f t="shared" si="26"/>
        <v>246</v>
      </c>
      <c r="Q247" s="30" t="str">
        <f t="shared" si="27"/>
        <v>Taqi Kalamka Rafif</v>
      </c>
      <c r="R247" s="30" t="str">
        <f t="shared" si="28"/>
        <v>8G</v>
      </c>
      <c r="S247" s="30">
        <f t="shared" si="29"/>
        <v>26</v>
      </c>
      <c r="T247" s="30" t="str">
        <f t="shared" si="30"/>
        <v>Hujan</v>
      </c>
      <c r="U247" s="30">
        <f t="shared" si="31"/>
        <v>4</v>
      </c>
    </row>
    <row r="248" spans="2:21" ht="15" customHeight="1" thickBot="1" x14ac:dyDescent="0.3">
      <c r="B248" s="18">
        <v>44075.351111111115</v>
      </c>
      <c r="C248" s="19" t="s">
        <v>613</v>
      </c>
      <c r="D248" s="19" t="s">
        <v>109</v>
      </c>
      <c r="E248" s="20">
        <v>2</v>
      </c>
      <c r="F248" s="19" t="s">
        <v>614</v>
      </c>
      <c r="G248" s="20">
        <v>220</v>
      </c>
      <c r="H248" s="20">
        <v>235</v>
      </c>
      <c r="I248" s="20">
        <v>15</v>
      </c>
      <c r="K248" t="str">
        <f t="shared" si="24"/>
        <v>9 Bil-1</v>
      </c>
      <c r="L248">
        <f t="shared" si="25"/>
        <v>2</v>
      </c>
      <c r="M248">
        <v>1</v>
      </c>
      <c r="P248" s="30">
        <f t="shared" si="26"/>
        <v>247</v>
      </c>
      <c r="Q248" s="30" t="str">
        <f t="shared" si="27"/>
        <v>Adelaide Harris</v>
      </c>
      <c r="R248" s="30" t="str">
        <f t="shared" si="28"/>
        <v>9 Bil-1</v>
      </c>
      <c r="S248" s="30">
        <f t="shared" si="29"/>
        <v>2</v>
      </c>
      <c r="T248" s="30" t="str">
        <f t="shared" si="30"/>
        <v>Penance</v>
      </c>
      <c r="U248" s="30">
        <f t="shared" si="31"/>
        <v>16</v>
      </c>
    </row>
    <row r="249" spans="2:21" ht="15" customHeight="1" thickBot="1" x14ac:dyDescent="0.3">
      <c r="B249" s="18">
        <v>44075.339305555557</v>
      </c>
      <c r="C249" s="19" t="s">
        <v>311</v>
      </c>
      <c r="D249" s="19" t="s">
        <v>109</v>
      </c>
      <c r="E249" s="20">
        <v>5</v>
      </c>
      <c r="F249" s="19" t="s">
        <v>312</v>
      </c>
      <c r="G249" s="20">
        <v>210</v>
      </c>
      <c r="H249" s="20">
        <v>231</v>
      </c>
      <c r="I249" s="20">
        <v>21</v>
      </c>
      <c r="K249" t="str">
        <f t="shared" si="24"/>
        <v>9 Bil-1</v>
      </c>
      <c r="L249">
        <f t="shared" si="25"/>
        <v>5</v>
      </c>
      <c r="M249">
        <v>1</v>
      </c>
      <c r="P249" s="30">
        <f t="shared" si="26"/>
        <v>248</v>
      </c>
      <c r="Q249" s="30" t="str">
        <f t="shared" si="27"/>
        <v>Anandita Surya Maharani</v>
      </c>
      <c r="R249" s="30" t="str">
        <f t="shared" si="28"/>
        <v>9 Bil-1</v>
      </c>
      <c r="S249" s="30">
        <f t="shared" si="29"/>
        <v>5</v>
      </c>
      <c r="T249" s="30" t="str">
        <f t="shared" si="30"/>
        <v>Brida</v>
      </c>
      <c r="U249" s="30">
        <f t="shared" si="31"/>
        <v>22</v>
      </c>
    </row>
    <row r="250" spans="2:21" ht="15" customHeight="1" thickBot="1" x14ac:dyDescent="0.3">
      <c r="B250" s="18">
        <v>44075.347939814812</v>
      </c>
      <c r="C250" s="19" t="s">
        <v>529</v>
      </c>
      <c r="D250" s="19" t="s">
        <v>109</v>
      </c>
      <c r="E250" s="20">
        <v>7</v>
      </c>
      <c r="F250" s="19" t="s">
        <v>237</v>
      </c>
      <c r="G250" s="20">
        <v>11</v>
      </c>
      <c r="H250" s="20">
        <v>20</v>
      </c>
      <c r="I250" s="20">
        <v>10</v>
      </c>
      <c r="K250" t="str">
        <f t="shared" si="24"/>
        <v>9 Bil-1</v>
      </c>
      <c r="L250">
        <f t="shared" si="25"/>
        <v>7</v>
      </c>
      <c r="M250">
        <v>1</v>
      </c>
      <c r="P250" s="30">
        <f t="shared" si="26"/>
        <v>249</v>
      </c>
      <c r="Q250" s="30" t="str">
        <f t="shared" si="27"/>
        <v>Athaya Puti Nasya</v>
      </c>
      <c r="R250" s="30" t="str">
        <f t="shared" si="28"/>
        <v>9 Bil-1</v>
      </c>
      <c r="S250" s="30">
        <f t="shared" si="29"/>
        <v>7</v>
      </c>
      <c r="T250" s="30" t="str">
        <f t="shared" si="30"/>
        <v>Bumi</v>
      </c>
      <c r="U250" s="30">
        <f t="shared" si="31"/>
        <v>10</v>
      </c>
    </row>
    <row r="251" spans="2:21" ht="15" customHeight="1" thickBot="1" x14ac:dyDescent="0.3">
      <c r="B251" s="18">
        <v>44075.354317129626</v>
      </c>
      <c r="C251" s="19" t="s">
        <v>683</v>
      </c>
      <c r="D251" s="19" t="s">
        <v>109</v>
      </c>
      <c r="E251" s="20">
        <v>8</v>
      </c>
      <c r="F251" s="19" t="s">
        <v>684</v>
      </c>
      <c r="G251" s="20">
        <v>125</v>
      </c>
      <c r="H251" s="20">
        <v>174</v>
      </c>
      <c r="I251" s="20">
        <v>50</v>
      </c>
      <c r="K251" t="str">
        <f t="shared" si="24"/>
        <v>9 Bil-1</v>
      </c>
      <c r="L251">
        <f t="shared" si="25"/>
        <v>8</v>
      </c>
      <c r="M251">
        <v>1</v>
      </c>
      <c r="P251" s="30">
        <f t="shared" si="26"/>
        <v>250</v>
      </c>
      <c r="Q251" s="30" t="str">
        <f t="shared" si="27"/>
        <v>Azizah Muthiah Aini</v>
      </c>
      <c r="R251" s="30" t="str">
        <f t="shared" si="28"/>
        <v>9 Bil-1</v>
      </c>
      <c r="S251" s="30">
        <f t="shared" si="29"/>
        <v>8</v>
      </c>
      <c r="T251" s="30" t="str">
        <f t="shared" si="30"/>
        <v>Bad Playgirl</v>
      </c>
      <c r="U251" s="30">
        <f t="shared" si="31"/>
        <v>50</v>
      </c>
    </row>
    <row r="252" spans="2:21" ht="15" customHeight="1" thickBot="1" x14ac:dyDescent="0.3">
      <c r="B252" s="18">
        <v>44075.347916666666</v>
      </c>
      <c r="C252" s="19" t="s">
        <v>527</v>
      </c>
      <c r="D252" s="19" t="s">
        <v>109</v>
      </c>
      <c r="E252" s="20">
        <v>10</v>
      </c>
      <c r="F252" s="19" t="s">
        <v>528</v>
      </c>
      <c r="G252" s="20">
        <v>10</v>
      </c>
      <c r="H252" s="20">
        <v>31</v>
      </c>
      <c r="I252" s="20">
        <v>21</v>
      </c>
      <c r="K252" t="str">
        <f t="shared" si="24"/>
        <v>9 Bil-1</v>
      </c>
      <c r="L252">
        <f t="shared" si="25"/>
        <v>10</v>
      </c>
      <c r="M252">
        <v>1</v>
      </c>
      <c r="P252" s="30">
        <f t="shared" si="26"/>
        <v>251</v>
      </c>
      <c r="Q252" s="30" t="str">
        <f t="shared" si="27"/>
        <v>Btari Anggraitaputri</v>
      </c>
      <c r="R252" s="30" t="str">
        <f t="shared" si="28"/>
        <v>9 Bil-1</v>
      </c>
      <c r="S252" s="30">
        <f t="shared" si="29"/>
        <v>10</v>
      </c>
      <c r="T252" s="30" t="str">
        <f t="shared" si="30"/>
        <v>Map of the Soul Persona : Our Many Faces</v>
      </c>
      <c r="U252" s="30">
        <f t="shared" si="31"/>
        <v>22</v>
      </c>
    </row>
    <row r="253" spans="2:21" ht="15" customHeight="1" thickBot="1" x14ac:dyDescent="0.3">
      <c r="B253" s="18">
        <v>44075.334629629629</v>
      </c>
      <c r="C253" s="19" t="s">
        <v>148</v>
      </c>
      <c r="D253" s="19" t="s">
        <v>109</v>
      </c>
      <c r="E253" s="20">
        <v>11</v>
      </c>
      <c r="F253" s="19" t="s">
        <v>149</v>
      </c>
      <c r="G253" s="20">
        <v>173</v>
      </c>
      <c r="H253" s="20">
        <v>180</v>
      </c>
      <c r="I253" s="20">
        <v>8</v>
      </c>
      <c r="K253" t="str">
        <f t="shared" si="24"/>
        <v>9 Bil-1</v>
      </c>
      <c r="L253">
        <f t="shared" si="25"/>
        <v>11</v>
      </c>
      <c r="M253">
        <v>1</v>
      </c>
      <c r="P253" s="30">
        <f t="shared" si="26"/>
        <v>252</v>
      </c>
      <c r="Q253" s="30" t="str">
        <f t="shared" si="27"/>
        <v>Chelsea Aloka Djojoadikusumo</v>
      </c>
      <c r="R253" s="30" t="str">
        <f t="shared" si="28"/>
        <v>9 Bil-1</v>
      </c>
      <c r="S253" s="30">
        <f t="shared" si="29"/>
        <v>11</v>
      </c>
      <c r="T253" s="30" t="str">
        <f t="shared" si="30"/>
        <v>The confidence code</v>
      </c>
      <c r="U253" s="30">
        <f t="shared" si="31"/>
        <v>8</v>
      </c>
    </row>
    <row r="254" spans="2:21" ht="15" customHeight="1" thickBot="1" x14ac:dyDescent="0.3">
      <c r="B254" s="18">
        <v>44075.342106481483</v>
      </c>
      <c r="C254" s="19" t="s">
        <v>376</v>
      </c>
      <c r="D254" s="19" t="s">
        <v>109</v>
      </c>
      <c r="E254" s="20">
        <v>14</v>
      </c>
      <c r="F254" s="19" t="s">
        <v>377</v>
      </c>
      <c r="G254" s="20">
        <v>47</v>
      </c>
      <c r="H254" s="20">
        <v>69</v>
      </c>
      <c r="I254" s="20">
        <v>13</v>
      </c>
      <c r="K254" t="str">
        <f t="shared" si="24"/>
        <v>9 Bil-1</v>
      </c>
      <c r="L254">
        <f t="shared" si="25"/>
        <v>14</v>
      </c>
      <c r="M254">
        <v>1</v>
      </c>
      <c r="P254" s="30">
        <f t="shared" si="26"/>
        <v>253</v>
      </c>
      <c r="Q254" s="30" t="str">
        <f t="shared" si="27"/>
        <v>Fiola Purikartika Syah</v>
      </c>
      <c r="R254" s="30" t="str">
        <f t="shared" si="28"/>
        <v>9 Bil-1</v>
      </c>
      <c r="S254" s="30">
        <f t="shared" si="29"/>
        <v>14</v>
      </c>
      <c r="T254" s="30" t="str">
        <f t="shared" si="30"/>
        <v>Friendshit</v>
      </c>
      <c r="U254" s="30">
        <f t="shared" si="31"/>
        <v>23</v>
      </c>
    </row>
    <row r="255" spans="2:21" ht="15" customHeight="1" thickBot="1" x14ac:dyDescent="0.3">
      <c r="B255" s="18">
        <v>44075.354097222225</v>
      </c>
      <c r="C255" s="19" t="s">
        <v>679</v>
      </c>
      <c r="D255" s="19" t="s">
        <v>109</v>
      </c>
      <c r="E255" s="20">
        <v>16</v>
      </c>
      <c r="F255" s="19" t="s">
        <v>680</v>
      </c>
      <c r="G255" s="20">
        <v>68</v>
      </c>
      <c r="H255" s="20">
        <v>81</v>
      </c>
      <c r="I255" s="20">
        <v>13</v>
      </c>
      <c r="K255" t="str">
        <f t="shared" si="24"/>
        <v>9 Bil-1</v>
      </c>
      <c r="L255">
        <f t="shared" si="25"/>
        <v>16</v>
      </c>
      <c r="M255">
        <v>1</v>
      </c>
      <c r="P255" s="30">
        <f t="shared" si="26"/>
        <v>254</v>
      </c>
      <c r="Q255" s="30" t="str">
        <f t="shared" si="27"/>
        <v>Gendhis Anjali</v>
      </c>
      <c r="R255" s="30" t="str">
        <f t="shared" si="28"/>
        <v>9 Bil-1</v>
      </c>
      <c r="S255" s="30">
        <f t="shared" si="29"/>
        <v>16</v>
      </c>
      <c r="T255" s="30" t="str">
        <f t="shared" si="30"/>
        <v>Library of Souls</v>
      </c>
      <c r="U255" s="30">
        <f t="shared" si="31"/>
        <v>14</v>
      </c>
    </row>
    <row r="256" spans="2:21" ht="15" customHeight="1" thickBot="1" x14ac:dyDescent="0.3">
      <c r="B256" s="18">
        <v>44075.35728009259</v>
      </c>
      <c r="C256" s="19" t="s">
        <v>704</v>
      </c>
      <c r="D256" s="19" t="s">
        <v>109</v>
      </c>
      <c r="E256" s="20">
        <v>17</v>
      </c>
      <c r="F256" s="19" t="s">
        <v>705</v>
      </c>
      <c r="G256" s="20">
        <v>461</v>
      </c>
      <c r="H256" s="20">
        <v>466</v>
      </c>
      <c r="I256" s="20">
        <v>5</v>
      </c>
      <c r="K256" t="str">
        <f t="shared" si="24"/>
        <v>9 Bil-1</v>
      </c>
      <c r="L256">
        <f t="shared" si="25"/>
        <v>17</v>
      </c>
      <c r="M256">
        <v>1</v>
      </c>
      <c r="P256" s="30">
        <f t="shared" si="26"/>
        <v>255</v>
      </c>
      <c r="Q256" s="30" t="str">
        <f t="shared" si="27"/>
        <v>Helena Jeihan Noor</v>
      </c>
      <c r="R256" s="30" t="str">
        <f t="shared" si="28"/>
        <v>9 Bil-1</v>
      </c>
      <c r="S256" s="30">
        <f t="shared" si="29"/>
        <v>17</v>
      </c>
      <c r="T256" s="30" t="str">
        <f t="shared" si="30"/>
        <v>Wildwood</v>
      </c>
      <c r="U256" s="30">
        <f t="shared" si="31"/>
        <v>6</v>
      </c>
    </row>
    <row r="257" spans="2:21" ht="15" customHeight="1" thickBot="1" x14ac:dyDescent="0.3">
      <c r="B257" s="18">
        <v>44075.352164351854</v>
      </c>
      <c r="C257" s="19" t="s">
        <v>632</v>
      </c>
      <c r="D257" s="19" t="s">
        <v>109</v>
      </c>
      <c r="E257" s="20">
        <v>18</v>
      </c>
      <c r="F257" s="19" t="s">
        <v>633</v>
      </c>
      <c r="G257" s="20">
        <v>69</v>
      </c>
      <c r="H257" s="20">
        <v>80</v>
      </c>
      <c r="I257" s="20">
        <v>11</v>
      </c>
      <c r="K257" t="str">
        <f t="shared" si="24"/>
        <v>9 Bil-1</v>
      </c>
      <c r="L257">
        <f t="shared" si="25"/>
        <v>18</v>
      </c>
      <c r="M257">
        <v>1</v>
      </c>
      <c r="P257" s="30">
        <f t="shared" si="26"/>
        <v>256</v>
      </c>
      <c r="Q257" s="30" t="str">
        <f t="shared" si="27"/>
        <v>Keira Aisha Nara Gumelar</v>
      </c>
      <c r="R257" s="30" t="str">
        <f t="shared" si="28"/>
        <v>9 Bil-1</v>
      </c>
      <c r="S257" s="30">
        <f t="shared" si="29"/>
        <v>18</v>
      </c>
      <c r="T257" s="30" t="str">
        <f t="shared" si="30"/>
        <v>Little women</v>
      </c>
      <c r="U257" s="30">
        <f t="shared" si="31"/>
        <v>12</v>
      </c>
    </row>
    <row r="258" spans="2:21" ht="15" customHeight="1" thickBot="1" x14ac:dyDescent="0.3">
      <c r="B258" s="18">
        <v>44075.327916666669</v>
      </c>
      <c r="C258" s="19" t="s">
        <v>108</v>
      </c>
      <c r="D258" s="19" t="s">
        <v>109</v>
      </c>
      <c r="E258" s="20">
        <v>19</v>
      </c>
      <c r="F258" s="19" t="s">
        <v>110</v>
      </c>
      <c r="G258" s="20">
        <v>100</v>
      </c>
      <c r="H258" s="20">
        <v>115</v>
      </c>
      <c r="I258" s="20">
        <v>16</v>
      </c>
      <c r="K258" t="str">
        <f t="shared" si="24"/>
        <v>9 Bil-1</v>
      </c>
      <c r="L258">
        <f t="shared" si="25"/>
        <v>19</v>
      </c>
      <c r="M258">
        <v>1</v>
      </c>
      <c r="P258" s="30">
        <f t="shared" si="26"/>
        <v>257</v>
      </c>
      <c r="Q258" s="30" t="str">
        <f t="shared" si="27"/>
        <v>Khanisa Naura Dwizahra</v>
      </c>
      <c r="R258" s="30" t="str">
        <f t="shared" si="28"/>
        <v>9 Bil-1</v>
      </c>
      <c r="S258" s="30">
        <f t="shared" si="29"/>
        <v>19</v>
      </c>
      <c r="T258" s="30" t="str">
        <f t="shared" si="30"/>
        <v>Wajah Bandung Tempo Dulu</v>
      </c>
      <c r="U258" s="30">
        <f t="shared" si="31"/>
        <v>16</v>
      </c>
    </row>
    <row r="259" spans="2:21" ht="15" customHeight="1" thickBot="1" x14ac:dyDescent="0.3">
      <c r="B259" s="18">
        <v>44075.353587962964</v>
      </c>
      <c r="C259" s="19" t="s">
        <v>663</v>
      </c>
      <c r="D259" s="19" t="s">
        <v>109</v>
      </c>
      <c r="E259" s="20">
        <v>20</v>
      </c>
      <c r="F259" s="19" t="s">
        <v>664</v>
      </c>
      <c r="G259" s="20">
        <v>120</v>
      </c>
      <c r="H259" s="20">
        <v>130</v>
      </c>
      <c r="I259" s="20">
        <v>11</v>
      </c>
      <c r="K259" t="str">
        <f t="shared" ref="K259:K322" si="32">+D259</f>
        <v>9 Bil-1</v>
      </c>
      <c r="L259">
        <f t="shared" ref="L259:L322" si="33">+E259</f>
        <v>20</v>
      </c>
      <c r="M259">
        <v>1</v>
      </c>
      <c r="P259" s="30">
        <f t="shared" si="26"/>
        <v>258</v>
      </c>
      <c r="Q259" s="30" t="str">
        <f t="shared" si="27"/>
        <v>Khayara Nayla Putri Permadhi</v>
      </c>
      <c r="R259" s="30" t="str">
        <f t="shared" si="28"/>
        <v>9 Bil-1</v>
      </c>
      <c r="S259" s="30">
        <f t="shared" si="29"/>
        <v>20</v>
      </c>
      <c r="T259" s="30" t="str">
        <f t="shared" si="30"/>
        <v>Harry Potter and The Goblet of Fire</v>
      </c>
      <c r="U259" s="30">
        <f t="shared" si="31"/>
        <v>11</v>
      </c>
    </row>
    <row r="260" spans="2:21" ht="15" customHeight="1" thickBot="1" x14ac:dyDescent="0.3">
      <c r="B260" s="18">
        <v>44075.355034722219</v>
      </c>
      <c r="C260" s="19" t="s">
        <v>690</v>
      </c>
      <c r="D260" s="19" t="s">
        <v>109</v>
      </c>
      <c r="E260" s="20">
        <v>24</v>
      </c>
      <c r="F260" s="19" t="s">
        <v>691</v>
      </c>
      <c r="G260" s="20">
        <v>40</v>
      </c>
      <c r="H260" s="20">
        <v>45</v>
      </c>
      <c r="I260" s="20">
        <v>5</v>
      </c>
      <c r="K260" t="str">
        <f t="shared" si="32"/>
        <v>9 Bil-1</v>
      </c>
      <c r="L260">
        <f t="shared" si="33"/>
        <v>24</v>
      </c>
      <c r="M260">
        <v>1</v>
      </c>
      <c r="P260" s="30">
        <f t="shared" ref="P260:P323" si="34">+P259+1</f>
        <v>259</v>
      </c>
      <c r="Q260" s="30" t="str">
        <f t="shared" ref="Q260:Q323" si="35">+C260</f>
        <v>Muhammad Rifky Indra Ramaputra</v>
      </c>
      <c r="R260" s="30" t="str">
        <f t="shared" ref="R260:R323" si="36">+D260</f>
        <v>9 Bil-1</v>
      </c>
      <c r="S260" s="30">
        <f t="shared" ref="S260:S323" si="37">+E260</f>
        <v>24</v>
      </c>
      <c r="T260" s="30" t="str">
        <f t="shared" ref="T260:T323" si="38">F260</f>
        <v>Seri Tokoh Dunia: Helen Keller</v>
      </c>
      <c r="U260" s="30">
        <f t="shared" ref="U260:U323" si="39">+H260-G260+1</f>
        <v>6</v>
      </c>
    </row>
    <row r="261" spans="2:21" ht="15" customHeight="1" thickBot="1" x14ac:dyDescent="0.3">
      <c r="B261" s="18">
        <v>44075.350740740738</v>
      </c>
      <c r="C261" s="19" t="s">
        <v>603</v>
      </c>
      <c r="D261" s="19" t="s">
        <v>109</v>
      </c>
      <c r="E261" s="20">
        <v>26</v>
      </c>
      <c r="F261" s="19" t="s">
        <v>604</v>
      </c>
      <c r="G261" s="20">
        <v>171</v>
      </c>
      <c r="H261" s="20">
        <v>180</v>
      </c>
      <c r="I261" s="20">
        <v>10</v>
      </c>
      <c r="K261" t="str">
        <f t="shared" si="32"/>
        <v>9 Bil-1</v>
      </c>
      <c r="L261">
        <f t="shared" si="33"/>
        <v>26</v>
      </c>
      <c r="M261">
        <v>1</v>
      </c>
      <c r="P261" s="30">
        <f t="shared" si="34"/>
        <v>260</v>
      </c>
      <c r="Q261" s="30" t="str">
        <f t="shared" si="35"/>
        <v>Rasya Fachreza Sudiro</v>
      </c>
      <c r="R261" s="30" t="str">
        <f t="shared" si="36"/>
        <v>9 Bil-1</v>
      </c>
      <c r="S261" s="30">
        <f t="shared" si="37"/>
        <v>26</v>
      </c>
      <c r="T261" s="30" t="str">
        <f t="shared" si="38"/>
        <v>Totto-Chan : Gadis Cilik di Jendela</v>
      </c>
      <c r="U261" s="30">
        <f t="shared" si="39"/>
        <v>10</v>
      </c>
    </row>
    <row r="262" spans="2:21" ht="15" customHeight="1" thickBot="1" x14ac:dyDescent="0.3">
      <c r="B262" s="18">
        <v>44075.353090277778</v>
      </c>
      <c r="C262" s="19" t="s">
        <v>650</v>
      </c>
      <c r="D262" s="19" t="s">
        <v>109</v>
      </c>
      <c r="E262" s="20">
        <v>27</v>
      </c>
      <c r="F262" s="19" t="s">
        <v>651</v>
      </c>
      <c r="G262" s="20">
        <v>124</v>
      </c>
      <c r="H262" s="20">
        <v>130</v>
      </c>
      <c r="I262" s="20">
        <v>7</v>
      </c>
      <c r="K262" t="str">
        <f t="shared" si="32"/>
        <v>9 Bil-1</v>
      </c>
      <c r="L262">
        <f t="shared" si="33"/>
        <v>27</v>
      </c>
      <c r="M262">
        <v>1</v>
      </c>
      <c r="P262" s="30">
        <f t="shared" si="34"/>
        <v>261</v>
      </c>
      <c r="Q262" s="30" t="str">
        <f t="shared" si="35"/>
        <v>Rayn Hayder Kasoem</v>
      </c>
      <c r="R262" s="30" t="str">
        <f t="shared" si="36"/>
        <v>9 Bil-1</v>
      </c>
      <c r="S262" s="30">
        <f t="shared" si="37"/>
        <v>27</v>
      </c>
      <c r="T262" s="30" t="str">
        <f t="shared" si="38"/>
        <v>Ant-Man: Natural enemy</v>
      </c>
      <c r="U262" s="30">
        <f t="shared" si="39"/>
        <v>7</v>
      </c>
    </row>
    <row r="263" spans="2:21" ht="15" customHeight="1" thickBot="1" x14ac:dyDescent="0.3">
      <c r="B263" s="18">
        <v>44075.356562499997</v>
      </c>
      <c r="C263" s="19" t="s">
        <v>701</v>
      </c>
      <c r="D263" s="19" t="s">
        <v>109</v>
      </c>
      <c r="E263" s="20">
        <v>28</v>
      </c>
      <c r="F263" s="19" t="s">
        <v>702</v>
      </c>
      <c r="G263" s="20">
        <v>1</v>
      </c>
      <c r="H263" s="20">
        <v>15</v>
      </c>
      <c r="I263" s="20">
        <v>15</v>
      </c>
      <c r="K263" t="str">
        <f t="shared" si="32"/>
        <v>9 Bil-1</v>
      </c>
      <c r="L263">
        <f t="shared" si="33"/>
        <v>28</v>
      </c>
      <c r="M263">
        <v>1</v>
      </c>
      <c r="P263" s="30">
        <f t="shared" si="34"/>
        <v>262</v>
      </c>
      <c r="Q263" s="30" t="str">
        <f t="shared" si="35"/>
        <v>Rhenaldy Cahyadi Putra</v>
      </c>
      <c r="R263" s="30" t="str">
        <f t="shared" si="36"/>
        <v>9 Bil-1</v>
      </c>
      <c r="S263" s="30">
        <f t="shared" si="37"/>
        <v>28</v>
      </c>
      <c r="T263" s="30" t="str">
        <f t="shared" si="38"/>
        <v>Seperti Sungai yang Mengalir</v>
      </c>
      <c r="U263" s="30">
        <f t="shared" si="39"/>
        <v>15</v>
      </c>
    </row>
    <row r="264" spans="2:21" ht="15" customHeight="1" thickBot="1" x14ac:dyDescent="0.3">
      <c r="B264" s="18">
        <v>44075.338865740741</v>
      </c>
      <c r="C264" s="19" t="s">
        <v>300</v>
      </c>
      <c r="D264" s="19" t="s">
        <v>109</v>
      </c>
      <c r="E264" s="20">
        <v>29</v>
      </c>
      <c r="F264" s="19" t="s">
        <v>301</v>
      </c>
      <c r="G264" s="20">
        <v>90</v>
      </c>
      <c r="H264" s="20">
        <v>94</v>
      </c>
      <c r="I264" s="20">
        <v>3</v>
      </c>
      <c r="K264" t="str">
        <f t="shared" si="32"/>
        <v>9 Bil-1</v>
      </c>
      <c r="L264">
        <f t="shared" si="33"/>
        <v>29</v>
      </c>
      <c r="M264">
        <v>1</v>
      </c>
      <c r="P264" s="30">
        <f t="shared" si="34"/>
        <v>263</v>
      </c>
      <c r="Q264" s="30" t="str">
        <f t="shared" si="35"/>
        <v>shafira nur asyifa</v>
      </c>
      <c r="R264" s="30" t="str">
        <f t="shared" si="36"/>
        <v>9 Bil-1</v>
      </c>
      <c r="S264" s="30">
        <f t="shared" si="37"/>
        <v>29</v>
      </c>
      <c r="T264" s="30" t="str">
        <f t="shared" si="38"/>
        <v>di antara senja yang kelabu</v>
      </c>
      <c r="U264" s="30">
        <f t="shared" si="39"/>
        <v>5</v>
      </c>
    </row>
    <row r="265" spans="2:21" ht="15" customHeight="1" thickBot="1" x14ac:dyDescent="0.3">
      <c r="B265" s="18">
        <v>44075.348564814813</v>
      </c>
      <c r="C265" s="19" t="s">
        <v>551</v>
      </c>
      <c r="D265" s="19" t="s">
        <v>33</v>
      </c>
      <c r="E265" s="20">
        <v>1</v>
      </c>
      <c r="F265" s="19" t="s">
        <v>552</v>
      </c>
      <c r="G265" s="20">
        <v>157</v>
      </c>
      <c r="H265" s="20">
        <v>163</v>
      </c>
      <c r="I265" s="20">
        <v>7</v>
      </c>
      <c r="K265" t="str">
        <f t="shared" si="32"/>
        <v>9A</v>
      </c>
      <c r="L265">
        <f t="shared" si="33"/>
        <v>1</v>
      </c>
      <c r="M265">
        <v>1</v>
      </c>
      <c r="P265" s="30">
        <f t="shared" si="34"/>
        <v>264</v>
      </c>
      <c r="Q265" s="30" t="str">
        <f t="shared" si="35"/>
        <v>Ahmad Salaadin Whk</v>
      </c>
      <c r="R265" s="30" t="str">
        <f t="shared" si="36"/>
        <v>9A</v>
      </c>
      <c r="S265" s="30">
        <f t="shared" si="37"/>
        <v>1</v>
      </c>
      <c r="T265" s="30" t="str">
        <f t="shared" si="38"/>
        <v>Jody dan anak rusa</v>
      </c>
      <c r="U265" s="30">
        <f t="shared" si="39"/>
        <v>7</v>
      </c>
    </row>
    <row r="266" spans="2:21" ht="15" customHeight="1" thickBot="1" x14ac:dyDescent="0.3">
      <c r="B266" s="18">
        <v>44075.346886574072</v>
      </c>
      <c r="C266" s="19" t="s">
        <v>499</v>
      </c>
      <c r="D266" s="19" t="s">
        <v>33</v>
      </c>
      <c r="E266" s="20">
        <v>4</v>
      </c>
      <c r="F266" s="19" t="s">
        <v>500</v>
      </c>
      <c r="G266" s="20">
        <v>110</v>
      </c>
      <c r="H266" s="20">
        <v>115</v>
      </c>
      <c r="I266" s="20">
        <v>5</v>
      </c>
      <c r="K266" t="str">
        <f t="shared" si="32"/>
        <v>9A</v>
      </c>
      <c r="L266">
        <f t="shared" si="33"/>
        <v>4</v>
      </c>
      <c r="M266">
        <v>1</v>
      </c>
      <c r="P266" s="30">
        <f t="shared" si="34"/>
        <v>265</v>
      </c>
      <c r="Q266" s="30" t="str">
        <f t="shared" si="35"/>
        <v>Arif Rahmansyah Putra</v>
      </c>
      <c r="R266" s="30" t="str">
        <f t="shared" si="36"/>
        <v>9A</v>
      </c>
      <c r="S266" s="30">
        <f t="shared" si="37"/>
        <v>4</v>
      </c>
      <c r="T266" s="30" t="str">
        <f t="shared" si="38"/>
        <v>Keluarga Super Irit 28</v>
      </c>
      <c r="U266" s="30">
        <f t="shared" si="39"/>
        <v>6</v>
      </c>
    </row>
    <row r="267" spans="2:21" ht="15" customHeight="1" thickBot="1" x14ac:dyDescent="0.3">
      <c r="B267" s="18">
        <v>44075.341481481482</v>
      </c>
      <c r="C267" s="19" t="s">
        <v>358</v>
      </c>
      <c r="D267" s="19" t="s">
        <v>33</v>
      </c>
      <c r="E267" s="20">
        <v>10</v>
      </c>
      <c r="F267" s="19" t="s">
        <v>359</v>
      </c>
      <c r="G267" s="20">
        <v>35</v>
      </c>
      <c r="H267" s="20">
        <v>37</v>
      </c>
      <c r="I267" s="20">
        <v>2</v>
      </c>
      <c r="K267" t="str">
        <f t="shared" si="32"/>
        <v>9A</v>
      </c>
      <c r="L267">
        <f t="shared" si="33"/>
        <v>10</v>
      </c>
      <c r="M267">
        <v>1</v>
      </c>
      <c r="P267" s="30">
        <f t="shared" si="34"/>
        <v>266</v>
      </c>
      <c r="Q267" s="30" t="str">
        <f t="shared" si="35"/>
        <v>Briano Pandianie</v>
      </c>
      <c r="R267" s="30" t="str">
        <f t="shared" si="36"/>
        <v>9A</v>
      </c>
      <c r="S267" s="30">
        <f t="shared" si="37"/>
        <v>10</v>
      </c>
      <c r="T267" s="30" t="str">
        <f t="shared" si="38"/>
        <v>The Myth of Sisyphus</v>
      </c>
      <c r="U267" s="30">
        <f t="shared" si="39"/>
        <v>3</v>
      </c>
    </row>
    <row r="268" spans="2:21" ht="15" customHeight="1" thickBot="1" x14ac:dyDescent="0.3">
      <c r="B268" s="18">
        <v>44075.339629629627</v>
      </c>
      <c r="C268" s="19" t="s">
        <v>319</v>
      </c>
      <c r="D268" s="19" t="s">
        <v>33</v>
      </c>
      <c r="E268" s="20">
        <v>13</v>
      </c>
      <c r="F268" s="19" t="s">
        <v>320</v>
      </c>
      <c r="G268" s="20">
        <v>1</v>
      </c>
      <c r="H268" s="20">
        <v>5</v>
      </c>
      <c r="I268" s="20">
        <v>5</v>
      </c>
      <c r="K268" t="str">
        <f t="shared" si="32"/>
        <v>9A</v>
      </c>
      <c r="L268">
        <f t="shared" si="33"/>
        <v>13</v>
      </c>
      <c r="M268">
        <v>1</v>
      </c>
      <c r="P268" s="30">
        <f t="shared" si="34"/>
        <v>267</v>
      </c>
      <c r="Q268" s="30" t="str">
        <f t="shared" si="35"/>
        <v>Dhia Nisrina</v>
      </c>
      <c r="R268" s="30" t="str">
        <f t="shared" si="36"/>
        <v>9A</v>
      </c>
      <c r="S268" s="30">
        <f t="shared" si="37"/>
        <v>13</v>
      </c>
      <c r="T268" s="30" t="str">
        <f t="shared" si="38"/>
        <v>5 sekawan</v>
      </c>
      <c r="U268" s="30">
        <f t="shared" si="39"/>
        <v>5</v>
      </c>
    </row>
    <row r="269" spans="2:21" ht="15" customHeight="1" thickBot="1" x14ac:dyDescent="0.3">
      <c r="B269" s="18">
        <v>44075.342418981483</v>
      </c>
      <c r="C269" s="19" t="s">
        <v>395</v>
      </c>
      <c r="D269" s="19" t="s">
        <v>33</v>
      </c>
      <c r="E269" s="20">
        <v>14</v>
      </c>
      <c r="F269" s="19" t="s">
        <v>396</v>
      </c>
      <c r="G269" s="20">
        <v>19</v>
      </c>
      <c r="H269" s="20">
        <v>27</v>
      </c>
      <c r="I269" s="20">
        <v>8</v>
      </c>
      <c r="K269" t="str">
        <f t="shared" si="32"/>
        <v>9A</v>
      </c>
      <c r="L269">
        <f t="shared" si="33"/>
        <v>14</v>
      </c>
      <c r="M269">
        <v>1</v>
      </c>
      <c r="P269" s="30">
        <f t="shared" si="34"/>
        <v>268</v>
      </c>
      <c r="Q269" s="30" t="str">
        <f t="shared" si="35"/>
        <v>Faliza Nezalya Azizah</v>
      </c>
      <c r="R269" s="30" t="str">
        <f t="shared" si="36"/>
        <v>9A</v>
      </c>
      <c r="S269" s="30">
        <f t="shared" si="37"/>
        <v>14</v>
      </c>
      <c r="T269" s="30" t="str">
        <f t="shared" si="38"/>
        <v>Shea</v>
      </c>
      <c r="U269" s="30">
        <f t="shared" si="39"/>
        <v>9</v>
      </c>
    </row>
    <row r="270" spans="2:21" ht="15" customHeight="1" thickBot="1" x14ac:dyDescent="0.3">
      <c r="B270" s="18">
        <v>44075.350474537037</v>
      </c>
      <c r="C270" s="19" t="s">
        <v>595</v>
      </c>
      <c r="D270" s="19" t="s">
        <v>33</v>
      </c>
      <c r="E270" s="20">
        <v>17</v>
      </c>
      <c r="F270" s="19" t="s">
        <v>596</v>
      </c>
      <c r="G270" s="19" t="s">
        <v>597</v>
      </c>
      <c r="H270" s="19" t="s">
        <v>598</v>
      </c>
      <c r="I270" s="19" t="s">
        <v>290</v>
      </c>
      <c r="K270" t="str">
        <f t="shared" si="32"/>
        <v>9A</v>
      </c>
      <c r="L270">
        <f t="shared" si="33"/>
        <v>17</v>
      </c>
      <c r="M270">
        <v>1</v>
      </c>
      <c r="P270" s="30">
        <f t="shared" si="34"/>
        <v>269</v>
      </c>
      <c r="Q270" s="30" t="str">
        <f t="shared" si="35"/>
        <v>Keisha Danish Nayyara</v>
      </c>
      <c r="R270" s="30" t="str">
        <f t="shared" si="36"/>
        <v>9A</v>
      </c>
      <c r="S270" s="30">
        <f t="shared" si="37"/>
        <v>17</v>
      </c>
      <c r="T270" s="30" t="str">
        <f t="shared" si="38"/>
        <v>off the record</v>
      </c>
      <c r="U270" s="30" t="e">
        <f t="shared" si="39"/>
        <v>#VALUE!</v>
      </c>
    </row>
    <row r="271" spans="2:21" ht="15" customHeight="1" thickBot="1" x14ac:dyDescent="0.3">
      <c r="B271" s="18">
        <v>44075.348124999997</v>
      </c>
      <c r="C271" s="19" t="s">
        <v>535</v>
      </c>
      <c r="D271" s="19" t="s">
        <v>33</v>
      </c>
      <c r="E271" s="20">
        <v>21</v>
      </c>
      <c r="F271" s="19" t="s">
        <v>536</v>
      </c>
      <c r="G271" s="20">
        <v>6</v>
      </c>
      <c r="H271" s="20">
        <v>10</v>
      </c>
      <c r="I271" s="20">
        <v>5</v>
      </c>
      <c r="K271" t="str">
        <f t="shared" si="32"/>
        <v>9A</v>
      </c>
      <c r="L271">
        <f t="shared" si="33"/>
        <v>21</v>
      </c>
      <c r="M271">
        <v>1</v>
      </c>
      <c r="P271" s="30">
        <f t="shared" si="34"/>
        <v>270</v>
      </c>
      <c r="Q271" s="30" t="str">
        <f t="shared" si="35"/>
        <v>mahartri sadira</v>
      </c>
      <c r="R271" s="30" t="str">
        <f t="shared" si="36"/>
        <v>9A</v>
      </c>
      <c r="S271" s="30">
        <f t="shared" si="37"/>
        <v>21</v>
      </c>
      <c r="T271" s="30" t="str">
        <f t="shared" si="38"/>
        <v>mozachiko</v>
      </c>
      <c r="U271" s="30">
        <f t="shared" si="39"/>
        <v>5</v>
      </c>
    </row>
    <row r="272" spans="2:21" ht="15" customHeight="1" thickBot="1" x14ac:dyDescent="0.3">
      <c r="B272" s="18">
        <v>44075.340590277781</v>
      </c>
      <c r="C272" s="19" t="s">
        <v>344</v>
      </c>
      <c r="D272" s="19" t="s">
        <v>33</v>
      </c>
      <c r="E272" s="20">
        <v>25</v>
      </c>
      <c r="F272" s="19" t="s">
        <v>345</v>
      </c>
      <c r="G272" s="20">
        <v>95</v>
      </c>
      <c r="H272" s="20">
        <v>96</v>
      </c>
      <c r="I272" s="20">
        <v>2</v>
      </c>
      <c r="K272" t="str">
        <f t="shared" si="32"/>
        <v>9A</v>
      </c>
      <c r="L272">
        <f t="shared" si="33"/>
        <v>25</v>
      </c>
      <c r="M272">
        <v>1</v>
      </c>
      <c r="P272" s="30">
        <f t="shared" si="34"/>
        <v>271</v>
      </c>
      <c r="Q272" s="30" t="str">
        <f t="shared" si="35"/>
        <v>Puan Yasyfa Syaharidha</v>
      </c>
      <c r="R272" s="30" t="str">
        <f t="shared" si="36"/>
        <v>9A</v>
      </c>
      <c r="S272" s="30">
        <f t="shared" si="37"/>
        <v>25</v>
      </c>
      <c r="T272" s="30" t="str">
        <f t="shared" si="38"/>
        <v>Bulan</v>
      </c>
      <c r="U272" s="30">
        <f t="shared" si="39"/>
        <v>2</v>
      </c>
    </row>
    <row r="273" spans="2:21" ht="15" customHeight="1" thickBot="1" x14ac:dyDescent="0.3">
      <c r="B273" s="18">
        <v>44075.367812500001</v>
      </c>
      <c r="C273" s="19" t="s">
        <v>719</v>
      </c>
      <c r="D273" s="19" t="s">
        <v>33</v>
      </c>
      <c r="E273" s="20">
        <v>28</v>
      </c>
      <c r="F273" s="19" t="s">
        <v>720</v>
      </c>
      <c r="G273" s="20">
        <v>170</v>
      </c>
      <c r="H273" s="20">
        <v>185</v>
      </c>
      <c r="I273" s="20">
        <v>15</v>
      </c>
      <c r="K273" t="str">
        <f t="shared" si="32"/>
        <v>9A</v>
      </c>
      <c r="L273">
        <f t="shared" si="33"/>
        <v>28</v>
      </c>
      <c r="M273">
        <v>1</v>
      </c>
      <c r="P273" s="30">
        <f t="shared" si="34"/>
        <v>272</v>
      </c>
      <c r="Q273" s="30" t="str">
        <f t="shared" si="35"/>
        <v>Rr Marchella Clea R.S</v>
      </c>
      <c r="R273" s="30" t="str">
        <f t="shared" si="36"/>
        <v>9A</v>
      </c>
      <c r="S273" s="30">
        <f t="shared" si="37"/>
        <v>28</v>
      </c>
      <c r="T273" s="30" t="str">
        <f t="shared" si="38"/>
        <v>Radikus makan kakus</v>
      </c>
      <c r="U273" s="30">
        <f t="shared" si="39"/>
        <v>16</v>
      </c>
    </row>
    <row r="274" spans="2:21" ht="15" customHeight="1" thickBot="1" x14ac:dyDescent="0.3">
      <c r="B274" s="18">
        <v>44075.347071759257</v>
      </c>
      <c r="C274" s="19" t="s">
        <v>501</v>
      </c>
      <c r="D274" s="19" t="s">
        <v>33</v>
      </c>
      <c r="E274" s="20">
        <v>31</v>
      </c>
      <c r="F274" s="19" t="s">
        <v>502</v>
      </c>
      <c r="G274" s="20">
        <v>83</v>
      </c>
      <c r="H274" s="20">
        <v>84</v>
      </c>
      <c r="I274" s="20">
        <v>1</v>
      </c>
      <c r="K274" t="str">
        <f t="shared" si="32"/>
        <v>9A</v>
      </c>
      <c r="L274">
        <f t="shared" si="33"/>
        <v>31</v>
      </c>
      <c r="M274">
        <v>1</v>
      </c>
      <c r="P274" s="30">
        <f t="shared" si="34"/>
        <v>273</v>
      </c>
      <c r="Q274" s="30" t="str">
        <f t="shared" si="35"/>
        <v>Varian Kashira</v>
      </c>
      <c r="R274" s="30" t="str">
        <f t="shared" si="36"/>
        <v>9A</v>
      </c>
      <c r="S274" s="30">
        <f t="shared" si="37"/>
        <v>31</v>
      </c>
      <c r="T274" s="30" t="str">
        <f t="shared" si="38"/>
        <v>Peter</v>
      </c>
      <c r="U274" s="30">
        <f t="shared" si="39"/>
        <v>2</v>
      </c>
    </row>
    <row r="275" spans="2:21" ht="15" customHeight="1" thickBot="1" x14ac:dyDescent="0.3">
      <c r="B275" s="18">
        <v>44075.352708333332</v>
      </c>
      <c r="C275" s="19" t="s">
        <v>640</v>
      </c>
      <c r="D275" s="19" t="s">
        <v>35</v>
      </c>
      <c r="E275" s="20">
        <v>2</v>
      </c>
      <c r="F275" s="19" t="s">
        <v>641</v>
      </c>
      <c r="G275" s="20">
        <v>130</v>
      </c>
      <c r="H275" s="20">
        <v>135</v>
      </c>
      <c r="I275" s="20">
        <v>7</v>
      </c>
      <c r="K275" t="str">
        <f t="shared" si="32"/>
        <v>9B</v>
      </c>
      <c r="L275">
        <f t="shared" si="33"/>
        <v>2</v>
      </c>
      <c r="M275">
        <v>1</v>
      </c>
      <c r="P275" s="30">
        <f t="shared" si="34"/>
        <v>274</v>
      </c>
      <c r="Q275" s="30" t="str">
        <f t="shared" si="35"/>
        <v>AININDITHA SABARINA BELVA RIZALNO</v>
      </c>
      <c r="R275" s="30" t="str">
        <f t="shared" si="36"/>
        <v>9B</v>
      </c>
      <c r="S275" s="30">
        <f t="shared" si="37"/>
        <v>2</v>
      </c>
      <c r="T275" s="30" t="str">
        <f t="shared" si="38"/>
        <v>Jenderal Soedirman</v>
      </c>
      <c r="U275" s="30">
        <f t="shared" si="39"/>
        <v>6</v>
      </c>
    </row>
    <row r="276" spans="2:21" ht="15" customHeight="1" thickBot="1" x14ac:dyDescent="0.3">
      <c r="B276" s="18">
        <v>44075.320138888892</v>
      </c>
      <c r="C276" s="19" t="s">
        <v>68</v>
      </c>
      <c r="D276" s="19" t="s">
        <v>35</v>
      </c>
      <c r="E276" s="20">
        <v>6</v>
      </c>
      <c r="F276" s="19" t="s">
        <v>69</v>
      </c>
      <c r="G276" s="20">
        <v>157</v>
      </c>
      <c r="H276" s="20">
        <v>166</v>
      </c>
      <c r="I276" s="20">
        <v>10</v>
      </c>
      <c r="K276" t="str">
        <f t="shared" si="32"/>
        <v>9B</v>
      </c>
      <c r="L276">
        <f t="shared" si="33"/>
        <v>6</v>
      </c>
      <c r="M276">
        <v>1</v>
      </c>
      <c r="P276" s="30">
        <f t="shared" si="34"/>
        <v>275</v>
      </c>
      <c r="Q276" s="30" t="str">
        <f t="shared" si="35"/>
        <v>athalllia deviana arisandi</v>
      </c>
      <c r="R276" s="30" t="str">
        <f t="shared" si="36"/>
        <v>9B</v>
      </c>
      <c r="S276" s="30">
        <f t="shared" si="37"/>
        <v>6</v>
      </c>
      <c r="T276" s="30" t="str">
        <f t="shared" si="38"/>
        <v>50 cerita princess</v>
      </c>
      <c r="U276" s="30">
        <f t="shared" si="39"/>
        <v>10</v>
      </c>
    </row>
    <row r="277" spans="2:21" ht="15" customHeight="1" thickBot="1" x14ac:dyDescent="0.3">
      <c r="B277" s="18">
        <v>44075.348553240743</v>
      </c>
      <c r="C277" s="19" t="s">
        <v>547</v>
      </c>
      <c r="D277" s="19" t="s">
        <v>35</v>
      </c>
      <c r="E277" s="20">
        <v>10</v>
      </c>
      <c r="F277" s="19" t="s">
        <v>548</v>
      </c>
      <c r="G277" s="20">
        <v>3</v>
      </c>
      <c r="H277" s="20">
        <v>9</v>
      </c>
      <c r="I277" s="20">
        <v>7</v>
      </c>
      <c r="K277" t="str">
        <f t="shared" si="32"/>
        <v>9B</v>
      </c>
      <c r="L277">
        <f t="shared" si="33"/>
        <v>10</v>
      </c>
      <c r="M277">
        <v>1</v>
      </c>
      <c r="P277" s="30">
        <f t="shared" si="34"/>
        <v>276</v>
      </c>
      <c r="Q277" s="30" t="str">
        <f t="shared" si="35"/>
        <v>Hardyan Widiyahutomo Djarwoto</v>
      </c>
      <c r="R277" s="30" t="str">
        <f t="shared" si="36"/>
        <v>9B</v>
      </c>
      <c r="S277" s="30">
        <f t="shared" si="37"/>
        <v>10</v>
      </c>
      <c r="T277" s="30" t="str">
        <f t="shared" si="38"/>
        <v>Raja Smurf</v>
      </c>
      <c r="U277" s="30">
        <f t="shared" si="39"/>
        <v>7</v>
      </c>
    </row>
    <row r="278" spans="2:21" ht="15" customHeight="1" thickBot="1" x14ac:dyDescent="0.3">
      <c r="B278" s="18">
        <v>44075.34710648148</v>
      </c>
      <c r="C278" s="19" t="s">
        <v>503</v>
      </c>
      <c r="D278" s="19" t="s">
        <v>35</v>
      </c>
      <c r="E278" s="20">
        <v>13</v>
      </c>
      <c r="F278" s="19" t="s">
        <v>504</v>
      </c>
      <c r="G278" s="20">
        <v>50</v>
      </c>
      <c r="H278" s="20">
        <v>51</v>
      </c>
      <c r="I278" s="20">
        <v>1</v>
      </c>
      <c r="K278" t="str">
        <f t="shared" si="32"/>
        <v>9B</v>
      </c>
      <c r="L278">
        <f t="shared" si="33"/>
        <v>13</v>
      </c>
      <c r="M278">
        <v>1</v>
      </c>
      <c r="P278" s="30">
        <f t="shared" si="34"/>
        <v>277</v>
      </c>
      <c r="Q278" s="30" t="str">
        <f t="shared" si="35"/>
        <v>Kyla Kiranayu</v>
      </c>
      <c r="R278" s="30" t="str">
        <f t="shared" si="36"/>
        <v>9B</v>
      </c>
      <c r="S278" s="30">
        <f t="shared" si="37"/>
        <v>13</v>
      </c>
      <c r="T278" s="30" t="str">
        <f t="shared" si="38"/>
        <v>The Picture of Dorian Gray</v>
      </c>
      <c r="U278" s="30">
        <f t="shared" si="39"/>
        <v>2</v>
      </c>
    </row>
    <row r="279" spans="2:21" ht="15" customHeight="1" thickBot="1" x14ac:dyDescent="0.3">
      <c r="B279" s="18">
        <v>44075.338576388887</v>
      </c>
      <c r="C279" s="19" t="s">
        <v>286</v>
      </c>
      <c r="D279" s="19" t="s">
        <v>35</v>
      </c>
      <c r="E279" s="20">
        <v>16</v>
      </c>
      <c r="F279" s="19" t="s">
        <v>287</v>
      </c>
      <c r="G279" s="20">
        <v>66</v>
      </c>
      <c r="H279" s="20">
        <v>70</v>
      </c>
      <c r="I279" s="20">
        <v>4</v>
      </c>
      <c r="K279" t="str">
        <f t="shared" si="32"/>
        <v>9B</v>
      </c>
      <c r="L279">
        <f t="shared" si="33"/>
        <v>16</v>
      </c>
      <c r="M279">
        <v>1</v>
      </c>
      <c r="P279" s="30">
        <f t="shared" si="34"/>
        <v>278</v>
      </c>
      <c r="Q279" s="30" t="str">
        <f t="shared" si="35"/>
        <v>Mochamad Adhitiansyah</v>
      </c>
      <c r="R279" s="30" t="str">
        <f t="shared" si="36"/>
        <v>9B</v>
      </c>
      <c r="S279" s="30">
        <f t="shared" si="37"/>
        <v>16</v>
      </c>
      <c r="T279" s="30" t="str">
        <f t="shared" si="38"/>
        <v>Teman Tapi Menikah</v>
      </c>
      <c r="U279" s="30">
        <f t="shared" si="39"/>
        <v>5</v>
      </c>
    </row>
    <row r="280" spans="2:21" ht="15" customHeight="1" thickBot="1" x14ac:dyDescent="0.3">
      <c r="B280" s="18">
        <v>44075.343217592592</v>
      </c>
      <c r="C280" s="19" t="s">
        <v>424</v>
      </c>
      <c r="D280" s="19" t="s">
        <v>35</v>
      </c>
      <c r="E280" s="20">
        <v>17</v>
      </c>
      <c r="F280" s="19" t="s">
        <v>425</v>
      </c>
      <c r="G280" s="20">
        <v>209</v>
      </c>
      <c r="H280" s="20">
        <v>210</v>
      </c>
      <c r="I280" s="19" t="s">
        <v>401</v>
      </c>
      <c r="K280" t="str">
        <f t="shared" si="32"/>
        <v>9B</v>
      </c>
      <c r="L280">
        <f t="shared" si="33"/>
        <v>17</v>
      </c>
      <c r="M280">
        <v>1</v>
      </c>
      <c r="P280" s="30">
        <f t="shared" si="34"/>
        <v>279</v>
      </c>
      <c r="Q280" s="30" t="str">
        <f t="shared" si="35"/>
        <v>Muhammad adidarma prawira sudirman</v>
      </c>
      <c r="R280" s="30" t="str">
        <f t="shared" si="36"/>
        <v>9B</v>
      </c>
      <c r="S280" s="30">
        <f t="shared" si="37"/>
        <v>17</v>
      </c>
      <c r="T280" s="30" t="str">
        <f t="shared" si="38"/>
        <v>Tapak jejak</v>
      </c>
      <c r="U280" s="30">
        <f t="shared" si="39"/>
        <v>2</v>
      </c>
    </row>
    <row r="281" spans="2:21" ht="15" customHeight="1" thickBot="1" x14ac:dyDescent="0.3">
      <c r="B281" s="18">
        <v>44075.33734953704</v>
      </c>
      <c r="C281" s="19" t="s">
        <v>240</v>
      </c>
      <c r="D281" s="19" t="s">
        <v>35</v>
      </c>
      <c r="E281" s="20">
        <v>18</v>
      </c>
      <c r="F281" s="19" t="s">
        <v>241</v>
      </c>
      <c r="G281" s="20">
        <v>201</v>
      </c>
      <c r="H281" s="20">
        <v>240</v>
      </c>
      <c r="I281" s="20">
        <v>40</v>
      </c>
      <c r="K281" t="str">
        <f t="shared" si="32"/>
        <v>9B</v>
      </c>
      <c r="L281">
        <f t="shared" si="33"/>
        <v>18</v>
      </c>
      <c r="M281">
        <v>1</v>
      </c>
      <c r="P281" s="30">
        <f t="shared" si="34"/>
        <v>280</v>
      </c>
      <c r="Q281" s="30" t="str">
        <f t="shared" si="35"/>
        <v>Musa Faza Kautsar</v>
      </c>
      <c r="R281" s="30" t="str">
        <f t="shared" si="36"/>
        <v>9B</v>
      </c>
      <c r="S281" s="30">
        <f t="shared" si="37"/>
        <v>18</v>
      </c>
      <c r="T281" s="30" t="str">
        <f t="shared" si="38"/>
        <v>Star Wars Trilogy</v>
      </c>
      <c r="U281" s="30">
        <f t="shared" si="39"/>
        <v>40</v>
      </c>
    </row>
    <row r="282" spans="2:21" ht="15" customHeight="1" thickBot="1" x14ac:dyDescent="0.3">
      <c r="B282" s="18">
        <v>44075.337372685186</v>
      </c>
      <c r="C282" s="19" t="s">
        <v>242</v>
      </c>
      <c r="D282" s="19" t="s">
        <v>35</v>
      </c>
      <c r="E282" s="20">
        <v>24</v>
      </c>
      <c r="F282" s="19" t="s">
        <v>243</v>
      </c>
      <c r="G282" s="20">
        <v>1</v>
      </c>
      <c r="H282" s="20">
        <v>4</v>
      </c>
      <c r="I282" s="20">
        <v>4</v>
      </c>
      <c r="K282" t="str">
        <f t="shared" si="32"/>
        <v>9B</v>
      </c>
      <c r="L282">
        <f t="shared" si="33"/>
        <v>24</v>
      </c>
      <c r="M282">
        <v>1</v>
      </c>
      <c r="P282" s="30">
        <f t="shared" si="34"/>
        <v>281</v>
      </c>
      <c r="Q282" s="30" t="str">
        <f t="shared" si="35"/>
        <v>Rania Khadija Asseggaf</v>
      </c>
      <c r="R282" s="30" t="str">
        <f t="shared" si="36"/>
        <v>9B</v>
      </c>
      <c r="S282" s="30">
        <f t="shared" si="37"/>
        <v>24</v>
      </c>
      <c r="T282" s="30" t="str">
        <f t="shared" si="38"/>
        <v>Harry Potter and the goblet of fire</v>
      </c>
      <c r="U282" s="30">
        <f t="shared" si="39"/>
        <v>4</v>
      </c>
    </row>
    <row r="283" spans="2:21" ht="15" customHeight="1" thickBot="1" x14ac:dyDescent="0.3">
      <c r="B283" s="18">
        <v>44075.337280092594</v>
      </c>
      <c r="C283" s="19" t="s">
        <v>236</v>
      </c>
      <c r="D283" s="19" t="s">
        <v>35</v>
      </c>
      <c r="E283" s="20">
        <v>28</v>
      </c>
      <c r="F283" s="19" t="s">
        <v>237</v>
      </c>
      <c r="G283" s="20">
        <v>300</v>
      </c>
      <c r="H283" s="20">
        <v>310</v>
      </c>
      <c r="I283" s="20">
        <v>10</v>
      </c>
      <c r="K283" t="str">
        <f t="shared" si="32"/>
        <v>9B</v>
      </c>
      <c r="L283">
        <f t="shared" si="33"/>
        <v>28</v>
      </c>
      <c r="M283">
        <v>1</v>
      </c>
      <c r="P283" s="30">
        <f t="shared" si="34"/>
        <v>282</v>
      </c>
      <c r="Q283" s="30" t="str">
        <f t="shared" si="35"/>
        <v>Satrio Iswarapandya M</v>
      </c>
      <c r="R283" s="30" t="str">
        <f t="shared" si="36"/>
        <v>9B</v>
      </c>
      <c r="S283" s="30">
        <f t="shared" si="37"/>
        <v>28</v>
      </c>
      <c r="T283" s="30" t="str">
        <f t="shared" si="38"/>
        <v>Bumi</v>
      </c>
      <c r="U283" s="30">
        <f t="shared" si="39"/>
        <v>11</v>
      </c>
    </row>
    <row r="284" spans="2:21" ht="15" customHeight="1" thickBot="1" x14ac:dyDescent="0.3">
      <c r="B284" s="18">
        <v>44075.337627314817</v>
      </c>
      <c r="C284" s="19" t="s">
        <v>251</v>
      </c>
      <c r="D284" s="19" t="s">
        <v>37</v>
      </c>
      <c r="E284" s="20">
        <v>9</v>
      </c>
      <c r="F284" s="19" t="s">
        <v>252</v>
      </c>
      <c r="G284" s="20">
        <v>60</v>
      </c>
      <c r="H284" s="20">
        <v>62</v>
      </c>
      <c r="I284" s="20">
        <v>2</v>
      </c>
      <c r="K284" t="str">
        <f t="shared" si="32"/>
        <v>9C</v>
      </c>
      <c r="L284">
        <f t="shared" si="33"/>
        <v>9</v>
      </c>
      <c r="M284">
        <v>1</v>
      </c>
      <c r="P284" s="30">
        <f t="shared" si="34"/>
        <v>283</v>
      </c>
      <c r="Q284" s="30" t="str">
        <f t="shared" si="35"/>
        <v>Garvin Triyasykur Prasetya</v>
      </c>
      <c r="R284" s="30" t="str">
        <f t="shared" si="36"/>
        <v>9C</v>
      </c>
      <c r="S284" s="30">
        <f t="shared" si="37"/>
        <v>9</v>
      </c>
      <c r="T284" s="30" t="str">
        <f t="shared" si="38"/>
        <v>Dilan 1990</v>
      </c>
      <c r="U284" s="30">
        <f t="shared" si="39"/>
        <v>3</v>
      </c>
    </row>
    <row r="285" spans="2:21" ht="15" customHeight="1" thickBot="1" x14ac:dyDescent="0.3">
      <c r="B285" s="18">
        <v>44075.338425925926</v>
      </c>
      <c r="C285" s="19" t="s">
        <v>251</v>
      </c>
      <c r="D285" s="19" t="s">
        <v>37</v>
      </c>
      <c r="E285" s="20">
        <v>9</v>
      </c>
      <c r="F285" s="19" t="s">
        <v>252</v>
      </c>
      <c r="G285" s="20">
        <v>60</v>
      </c>
      <c r="H285" s="20">
        <v>62</v>
      </c>
      <c r="I285" s="20">
        <v>2</v>
      </c>
      <c r="K285" t="str">
        <f t="shared" si="32"/>
        <v>9C</v>
      </c>
      <c r="L285">
        <f t="shared" si="33"/>
        <v>9</v>
      </c>
      <c r="M285">
        <v>1</v>
      </c>
      <c r="P285" s="30">
        <f t="shared" si="34"/>
        <v>284</v>
      </c>
      <c r="Q285" s="30" t="str">
        <f t="shared" si="35"/>
        <v>Garvin Triyasykur Prasetya</v>
      </c>
      <c r="R285" s="30" t="str">
        <f t="shared" si="36"/>
        <v>9C</v>
      </c>
      <c r="S285" s="30">
        <f t="shared" si="37"/>
        <v>9</v>
      </c>
      <c r="T285" s="30" t="str">
        <f t="shared" si="38"/>
        <v>Dilan 1990</v>
      </c>
      <c r="U285" s="30">
        <f t="shared" si="39"/>
        <v>3</v>
      </c>
    </row>
    <row r="286" spans="2:21" ht="15" customHeight="1" thickBot="1" x14ac:dyDescent="0.3">
      <c r="B286" s="18">
        <v>44075.343645833331</v>
      </c>
      <c r="C286" s="19" t="s">
        <v>438</v>
      </c>
      <c r="D286" s="19" t="s">
        <v>37</v>
      </c>
      <c r="E286" s="20">
        <v>10</v>
      </c>
      <c r="F286" s="19" t="s">
        <v>439</v>
      </c>
      <c r="G286" s="20">
        <v>1</v>
      </c>
      <c r="H286" s="20">
        <v>326</v>
      </c>
      <c r="I286" s="20">
        <v>326</v>
      </c>
      <c r="K286" t="str">
        <f t="shared" si="32"/>
        <v>9C</v>
      </c>
      <c r="L286">
        <f t="shared" si="33"/>
        <v>10</v>
      </c>
      <c r="M286">
        <v>1</v>
      </c>
      <c r="P286" s="30">
        <f t="shared" si="34"/>
        <v>285</v>
      </c>
      <c r="Q286" s="30" t="str">
        <f t="shared" si="35"/>
        <v>Hafidz Abdillah Alfarizi</v>
      </c>
      <c r="R286" s="30" t="str">
        <f t="shared" si="36"/>
        <v>9C</v>
      </c>
      <c r="S286" s="30">
        <f t="shared" si="37"/>
        <v>10</v>
      </c>
      <c r="T286" s="30" t="str">
        <f t="shared" si="38"/>
        <v>Bokura wa Minna kawaiisou Vol.1</v>
      </c>
      <c r="U286" s="30">
        <f t="shared" si="39"/>
        <v>326</v>
      </c>
    </row>
    <row r="287" spans="2:21" ht="15" customHeight="1" thickBot="1" x14ac:dyDescent="0.3">
      <c r="B287" s="18">
        <v>44075.337858796294</v>
      </c>
      <c r="C287" s="19" t="s">
        <v>261</v>
      </c>
      <c r="D287" s="19" t="s">
        <v>37</v>
      </c>
      <c r="E287" s="20">
        <v>13</v>
      </c>
      <c r="F287" s="19" t="s">
        <v>262</v>
      </c>
      <c r="G287" s="20">
        <v>1</v>
      </c>
      <c r="H287" s="20">
        <v>25</v>
      </c>
      <c r="I287" s="20">
        <v>24</v>
      </c>
      <c r="K287" t="str">
        <f t="shared" si="32"/>
        <v>9C</v>
      </c>
      <c r="L287">
        <f t="shared" si="33"/>
        <v>13</v>
      </c>
      <c r="M287">
        <v>1</v>
      </c>
      <c r="P287" s="30">
        <f t="shared" si="34"/>
        <v>286</v>
      </c>
      <c r="Q287" s="30" t="str">
        <f t="shared" si="35"/>
        <v>Ibrahim Ikhsan D</v>
      </c>
      <c r="R287" s="30" t="str">
        <f t="shared" si="36"/>
        <v>9C</v>
      </c>
      <c r="S287" s="30">
        <f t="shared" si="37"/>
        <v>13</v>
      </c>
      <c r="T287" s="30" t="str">
        <f t="shared" si="38"/>
        <v>Tokyo Ghoul Volume 2</v>
      </c>
      <c r="U287" s="30">
        <f t="shared" si="39"/>
        <v>25</v>
      </c>
    </row>
    <row r="288" spans="2:21" ht="15" customHeight="1" thickBot="1" x14ac:dyDescent="0.3">
      <c r="B288" s="18">
        <v>44075.341053240743</v>
      </c>
      <c r="C288" s="19" t="s">
        <v>356</v>
      </c>
      <c r="D288" s="19" t="s">
        <v>38</v>
      </c>
      <c r="E288" s="20">
        <v>1</v>
      </c>
      <c r="F288" s="19" t="s">
        <v>357</v>
      </c>
      <c r="G288" s="20">
        <v>133</v>
      </c>
      <c r="H288" s="20">
        <v>136</v>
      </c>
      <c r="I288" s="20">
        <v>4</v>
      </c>
      <c r="K288" t="str">
        <f t="shared" si="32"/>
        <v>9D</v>
      </c>
      <c r="L288">
        <f t="shared" si="33"/>
        <v>1</v>
      </c>
      <c r="M288">
        <v>1</v>
      </c>
      <c r="P288" s="30">
        <f t="shared" si="34"/>
        <v>287</v>
      </c>
      <c r="Q288" s="30" t="str">
        <f t="shared" si="35"/>
        <v>AmaraLarasati</v>
      </c>
      <c r="R288" s="30" t="str">
        <f t="shared" si="36"/>
        <v>9D</v>
      </c>
      <c r="S288" s="30">
        <f t="shared" si="37"/>
        <v>1</v>
      </c>
      <c r="T288" s="30" t="str">
        <f t="shared" si="38"/>
        <v>Eloy</v>
      </c>
      <c r="U288" s="30">
        <f t="shared" si="39"/>
        <v>4</v>
      </c>
    </row>
    <row r="289" spans="2:21" ht="15" customHeight="1" thickBot="1" x14ac:dyDescent="0.3">
      <c r="B289" s="18">
        <v>44075.348553240743</v>
      </c>
      <c r="C289" s="19" t="s">
        <v>549</v>
      </c>
      <c r="D289" s="19" t="s">
        <v>38</v>
      </c>
      <c r="E289" s="20">
        <v>2</v>
      </c>
      <c r="F289" s="19" t="s">
        <v>550</v>
      </c>
      <c r="G289" s="20">
        <v>209</v>
      </c>
      <c r="H289" s="20">
        <v>227</v>
      </c>
      <c r="I289" s="20">
        <v>18</v>
      </c>
      <c r="K289" t="str">
        <f t="shared" si="32"/>
        <v>9D</v>
      </c>
      <c r="L289">
        <f t="shared" si="33"/>
        <v>2</v>
      </c>
      <c r="M289">
        <v>1</v>
      </c>
      <c r="P289" s="30">
        <f t="shared" si="34"/>
        <v>288</v>
      </c>
      <c r="Q289" s="30" t="str">
        <f t="shared" si="35"/>
        <v>Andi Diva A.R</v>
      </c>
      <c r="R289" s="30" t="str">
        <f t="shared" si="36"/>
        <v>9D</v>
      </c>
      <c r="S289" s="30">
        <f t="shared" si="37"/>
        <v>2</v>
      </c>
      <c r="T289" s="30" t="str">
        <f t="shared" si="38"/>
        <v>Assassin's Creed : Renaissance</v>
      </c>
      <c r="U289" s="30">
        <f t="shared" si="39"/>
        <v>19</v>
      </c>
    </row>
    <row r="290" spans="2:21" ht="15" customHeight="1" thickBot="1" x14ac:dyDescent="0.3">
      <c r="B290" s="18">
        <v>44075.321655092594</v>
      </c>
      <c r="C290" s="19" t="s">
        <v>73</v>
      </c>
      <c r="D290" s="19" t="s">
        <v>38</v>
      </c>
      <c r="E290" s="20">
        <v>4</v>
      </c>
      <c r="F290" s="19" t="s">
        <v>74</v>
      </c>
      <c r="G290" s="20">
        <v>163</v>
      </c>
      <c r="H290" s="20">
        <v>174</v>
      </c>
      <c r="I290" s="20">
        <v>12</v>
      </c>
      <c r="K290" t="str">
        <f t="shared" si="32"/>
        <v>9D</v>
      </c>
      <c r="L290">
        <f t="shared" si="33"/>
        <v>4</v>
      </c>
      <c r="M290">
        <v>1</v>
      </c>
      <c r="P290" s="30">
        <f t="shared" si="34"/>
        <v>289</v>
      </c>
      <c r="Q290" s="30" t="str">
        <f t="shared" si="35"/>
        <v>Belle Juliete A</v>
      </c>
      <c r="R290" s="30" t="str">
        <f t="shared" si="36"/>
        <v>9D</v>
      </c>
      <c r="S290" s="30">
        <f t="shared" si="37"/>
        <v>4</v>
      </c>
      <c r="T290" s="30" t="str">
        <f t="shared" si="38"/>
        <v>Dignitate</v>
      </c>
      <c r="U290" s="30">
        <f t="shared" si="39"/>
        <v>12</v>
      </c>
    </row>
    <row r="291" spans="2:21" ht="15" customHeight="1" thickBot="1" x14ac:dyDescent="0.3">
      <c r="B291" s="18">
        <v>44075.322418981479</v>
      </c>
      <c r="C291" s="19" t="s">
        <v>77</v>
      </c>
      <c r="D291" s="19" t="s">
        <v>38</v>
      </c>
      <c r="E291" s="20">
        <v>6</v>
      </c>
      <c r="F291" s="19" t="s">
        <v>78</v>
      </c>
      <c r="G291" s="20">
        <v>130</v>
      </c>
      <c r="H291" s="20">
        <v>139</v>
      </c>
      <c r="I291" s="20">
        <v>10</v>
      </c>
      <c r="K291" t="str">
        <f t="shared" si="32"/>
        <v>9D</v>
      </c>
      <c r="L291">
        <f t="shared" si="33"/>
        <v>6</v>
      </c>
      <c r="M291">
        <v>1</v>
      </c>
      <c r="P291" s="30">
        <f t="shared" si="34"/>
        <v>290</v>
      </c>
      <c r="Q291" s="30" t="str">
        <f t="shared" si="35"/>
        <v>Davina Zharfa Malfaliya</v>
      </c>
      <c r="R291" s="30" t="str">
        <f t="shared" si="36"/>
        <v>9D</v>
      </c>
      <c r="S291" s="30">
        <f t="shared" si="37"/>
        <v>6</v>
      </c>
      <c r="T291" s="30" t="str">
        <f t="shared" si="38"/>
        <v>Einstein</v>
      </c>
      <c r="U291" s="30">
        <f t="shared" si="39"/>
        <v>10</v>
      </c>
    </row>
    <row r="292" spans="2:21" ht="15" customHeight="1" thickBot="1" x14ac:dyDescent="0.3">
      <c r="B292" s="18">
        <v>44075.339363425926</v>
      </c>
      <c r="C292" s="19" t="s">
        <v>313</v>
      </c>
      <c r="D292" s="19" t="s">
        <v>38</v>
      </c>
      <c r="E292" s="20">
        <v>7</v>
      </c>
      <c r="F292" s="19" t="s">
        <v>314</v>
      </c>
      <c r="G292" s="20">
        <v>25</v>
      </c>
      <c r="H292" s="20">
        <v>30</v>
      </c>
      <c r="I292" s="20">
        <v>5</v>
      </c>
      <c r="K292" t="str">
        <f t="shared" si="32"/>
        <v>9D</v>
      </c>
      <c r="L292">
        <f t="shared" si="33"/>
        <v>7</v>
      </c>
      <c r="M292">
        <v>1</v>
      </c>
      <c r="P292" s="30">
        <f t="shared" si="34"/>
        <v>291</v>
      </c>
      <c r="Q292" s="30" t="str">
        <f t="shared" si="35"/>
        <v>Dzaki Ahmad Al Hussainy</v>
      </c>
      <c r="R292" s="30" t="str">
        <f t="shared" si="36"/>
        <v>9D</v>
      </c>
      <c r="S292" s="30">
        <f t="shared" si="37"/>
        <v>7</v>
      </c>
      <c r="T292" s="30" t="str">
        <f t="shared" si="38"/>
        <v>Shadow of sherlock holmes</v>
      </c>
      <c r="U292" s="30">
        <f t="shared" si="39"/>
        <v>6</v>
      </c>
    </row>
    <row r="293" spans="2:21" ht="15" customHeight="1" thickBot="1" x14ac:dyDescent="0.3">
      <c r="B293" s="18">
        <v>44075.342604166668</v>
      </c>
      <c r="C293" s="19" t="s">
        <v>402</v>
      </c>
      <c r="D293" s="19" t="s">
        <v>38</v>
      </c>
      <c r="E293" s="20">
        <v>8</v>
      </c>
      <c r="F293" s="19" t="s">
        <v>403</v>
      </c>
      <c r="G293" s="20">
        <v>22</v>
      </c>
      <c r="H293" s="20">
        <v>36</v>
      </c>
      <c r="I293" s="20">
        <v>15</v>
      </c>
      <c r="K293" t="str">
        <f t="shared" si="32"/>
        <v>9D</v>
      </c>
      <c r="L293">
        <f t="shared" si="33"/>
        <v>8</v>
      </c>
      <c r="M293">
        <v>1</v>
      </c>
      <c r="P293" s="30">
        <f t="shared" si="34"/>
        <v>292</v>
      </c>
      <c r="Q293" s="30" t="str">
        <f t="shared" si="35"/>
        <v>Farrel Hadyan Athallah</v>
      </c>
      <c r="R293" s="30" t="str">
        <f t="shared" si="36"/>
        <v>9D</v>
      </c>
      <c r="S293" s="30">
        <f t="shared" si="37"/>
        <v>8</v>
      </c>
      <c r="T293" s="30" t="str">
        <f t="shared" si="38"/>
        <v>Percy Jackson &amp; The Olympians: The Titans Curse</v>
      </c>
      <c r="U293" s="30">
        <f t="shared" si="39"/>
        <v>15</v>
      </c>
    </row>
    <row r="294" spans="2:21" ht="15" customHeight="1" thickBot="1" x14ac:dyDescent="0.3">
      <c r="B294" s="18">
        <v>44075.342164351852</v>
      </c>
      <c r="C294" s="19" t="s">
        <v>378</v>
      </c>
      <c r="D294" s="19" t="s">
        <v>38</v>
      </c>
      <c r="E294" s="20">
        <v>9</v>
      </c>
      <c r="F294" s="19" t="s">
        <v>379</v>
      </c>
      <c r="G294" s="20">
        <v>80</v>
      </c>
      <c r="H294" s="20">
        <v>83</v>
      </c>
      <c r="I294" s="19" t="s">
        <v>380</v>
      </c>
      <c r="K294" t="str">
        <f t="shared" si="32"/>
        <v>9D</v>
      </c>
      <c r="L294">
        <f t="shared" si="33"/>
        <v>9</v>
      </c>
      <c r="M294">
        <v>1</v>
      </c>
      <c r="P294" s="30">
        <f t="shared" si="34"/>
        <v>293</v>
      </c>
      <c r="Q294" s="30" t="str">
        <f t="shared" si="35"/>
        <v>Fauzan Mohamad Abdul Ghani</v>
      </c>
      <c r="R294" s="30" t="str">
        <f t="shared" si="36"/>
        <v>9D</v>
      </c>
      <c r="S294" s="30">
        <f t="shared" si="37"/>
        <v>9</v>
      </c>
      <c r="T294" s="30" t="str">
        <f t="shared" si="38"/>
        <v>Kartun Riwayat Peradaban Jilid 10</v>
      </c>
      <c r="U294" s="30">
        <f t="shared" si="39"/>
        <v>4</v>
      </c>
    </row>
    <row r="295" spans="2:21" ht="15" customHeight="1" thickBot="1" x14ac:dyDescent="0.3">
      <c r="B295" s="18">
        <v>44075.34034722222</v>
      </c>
      <c r="C295" s="19" t="s">
        <v>337</v>
      </c>
      <c r="D295" s="19" t="s">
        <v>38</v>
      </c>
      <c r="E295" s="20">
        <v>11</v>
      </c>
      <c r="F295" s="19" t="s">
        <v>338</v>
      </c>
      <c r="G295" s="20">
        <v>119</v>
      </c>
      <c r="H295" s="20">
        <v>123</v>
      </c>
      <c r="I295" s="19" t="s">
        <v>94</v>
      </c>
      <c r="K295" t="str">
        <f t="shared" si="32"/>
        <v>9D</v>
      </c>
      <c r="L295">
        <f t="shared" si="33"/>
        <v>11</v>
      </c>
      <c r="M295">
        <v>1</v>
      </c>
      <c r="P295" s="30">
        <f t="shared" si="34"/>
        <v>294</v>
      </c>
      <c r="Q295" s="30" t="str">
        <f t="shared" si="35"/>
        <v>Inggit Ali Nurnabila</v>
      </c>
      <c r="R295" s="30" t="str">
        <f t="shared" si="36"/>
        <v>9D</v>
      </c>
      <c r="S295" s="30">
        <f t="shared" si="37"/>
        <v>11</v>
      </c>
      <c r="T295" s="30" t="str">
        <f t="shared" si="38"/>
        <v>Utara</v>
      </c>
      <c r="U295" s="30">
        <f t="shared" si="39"/>
        <v>5</v>
      </c>
    </row>
    <row r="296" spans="2:21" ht="15" customHeight="1" thickBot="1" x14ac:dyDescent="0.3">
      <c r="B296" s="18">
        <v>44075.321770833332</v>
      </c>
      <c r="C296" s="19" t="s">
        <v>75</v>
      </c>
      <c r="D296" s="19" t="s">
        <v>38</v>
      </c>
      <c r="E296" s="20">
        <v>14</v>
      </c>
      <c r="F296" s="19" t="s">
        <v>76</v>
      </c>
      <c r="G296" s="20">
        <v>79</v>
      </c>
      <c r="H296" s="20">
        <v>86</v>
      </c>
      <c r="I296" s="20">
        <v>7</v>
      </c>
      <c r="K296" t="str">
        <f t="shared" si="32"/>
        <v>9D</v>
      </c>
      <c r="L296">
        <f t="shared" si="33"/>
        <v>14</v>
      </c>
      <c r="M296">
        <v>1</v>
      </c>
      <c r="P296" s="30">
        <f t="shared" si="34"/>
        <v>295</v>
      </c>
      <c r="Q296" s="30" t="str">
        <f t="shared" si="35"/>
        <v>Kentaro Zufar G</v>
      </c>
      <c r="R296" s="30" t="str">
        <f t="shared" si="36"/>
        <v>9D</v>
      </c>
      <c r="S296" s="30">
        <f t="shared" si="37"/>
        <v>14</v>
      </c>
      <c r="T296" s="30" t="str">
        <f t="shared" si="38"/>
        <v>1000+ fakta unik dan menarik tentang perang di dunia</v>
      </c>
      <c r="U296" s="30">
        <f t="shared" si="39"/>
        <v>8</v>
      </c>
    </row>
    <row r="297" spans="2:21" ht="15" customHeight="1" thickBot="1" x14ac:dyDescent="0.3">
      <c r="B297" s="18">
        <v>44075.334479166668</v>
      </c>
      <c r="C297" s="19" t="s">
        <v>142</v>
      </c>
      <c r="D297" s="19" t="s">
        <v>38</v>
      </c>
      <c r="E297" s="20">
        <v>15</v>
      </c>
      <c r="F297" s="19" t="s">
        <v>143</v>
      </c>
      <c r="G297" s="20">
        <v>213</v>
      </c>
      <c r="H297" s="20">
        <v>216</v>
      </c>
      <c r="I297" s="20">
        <v>3</v>
      </c>
      <c r="K297" t="str">
        <f t="shared" si="32"/>
        <v>9D</v>
      </c>
      <c r="L297">
        <f t="shared" si="33"/>
        <v>15</v>
      </c>
      <c r="M297">
        <v>1</v>
      </c>
      <c r="P297" s="30">
        <f t="shared" si="34"/>
        <v>296</v>
      </c>
      <c r="Q297" s="30" t="str">
        <f t="shared" si="35"/>
        <v>Khoirunisa Septiani</v>
      </c>
      <c r="R297" s="30" t="str">
        <f t="shared" si="36"/>
        <v>9D</v>
      </c>
      <c r="S297" s="30">
        <f t="shared" si="37"/>
        <v>15</v>
      </c>
      <c r="T297" s="30" t="str">
        <f t="shared" si="38"/>
        <v>Noceur</v>
      </c>
      <c r="U297" s="30">
        <f t="shared" si="39"/>
        <v>4</v>
      </c>
    </row>
    <row r="298" spans="2:21" ht="15" customHeight="1" thickBot="1" x14ac:dyDescent="0.3">
      <c r="B298" s="18">
        <v>44075.335532407407</v>
      </c>
      <c r="C298" s="19" t="s">
        <v>174</v>
      </c>
      <c r="D298" s="19" t="s">
        <v>38</v>
      </c>
      <c r="E298" s="20">
        <v>17</v>
      </c>
      <c r="F298" s="19" t="s">
        <v>175</v>
      </c>
      <c r="G298" s="20">
        <v>10</v>
      </c>
      <c r="H298" s="20">
        <v>11</v>
      </c>
      <c r="I298" s="20">
        <v>2</v>
      </c>
      <c r="K298" t="str">
        <f t="shared" si="32"/>
        <v>9D</v>
      </c>
      <c r="L298">
        <f t="shared" si="33"/>
        <v>17</v>
      </c>
      <c r="M298">
        <v>1</v>
      </c>
      <c r="P298" s="30">
        <f t="shared" si="34"/>
        <v>297</v>
      </c>
      <c r="Q298" s="30" t="str">
        <f t="shared" si="35"/>
        <v>Muhammad Faathir Fathurrahman</v>
      </c>
      <c r="R298" s="30" t="str">
        <f t="shared" si="36"/>
        <v>9D</v>
      </c>
      <c r="S298" s="30">
        <f t="shared" si="37"/>
        <v>17</v>
      </c>
      <c r="T298" s="30" t="str">
        <f t="shared" si="38"/>
        <v>Animal Farm</v>
      </c>
      <c r="U298" s="30">
        <f t="shared" si="39"/>
        <v>2</v>
      </c>
    </row>
    <row r="299" spans="2:21" ht="15" customHeight="1" thickBot="1" x14ac:dyDescent="0.3">
      <c r="B299" s="18">
        <v>44075.334583333337</v>
      </c>
      <c r="C299" s="19" t="s">
        <v>146</v>
      </c>
      <c r="D299" s="19" t="s">
        <v>38</v>
      </c>
      <c r="E299" s="20">
        <v>20</v>
      </c>
      <c r="F299" s="19" t="s">
        <v>147</v>
      </c>
      <c r="G299" s="20">
        <v>84</v>
      </c>
      <c r="H299" s="20">
        <v>89</v>
      </c>
      <c r="I299" s="20">
        <v>5</v>
      </c>
      <c r="K299" t="str">
        <f t="shared" si="32"/>
        <v>9D</v>
      </c>
      <c r="L299">
        <f t="shared" si="33"/>
        <v>20</v>
      </c>
      <c r="M299">
        <v>1</v>
      </c>
      <c r="P299" s="30">
        <f t="shared" si="34"/>
        <v>298</v>
      </c>
      <c r="Q299" s="30" t="str">
        <f t="shared" si="35"/>
        <v>Najlaa Ariibah</v>
      </c>
      <c r="R299" s="30" t="str">
        <f t="shared" si="36"/>
        <v>9D</v>
      </c>
      <c r="S299" s="30">
        <f t="shared" si="37"/>
        <v>20</v>
      </c>
      <c r="T299" s="30" t="str">
        <f t="shared" si="38"/>
        <v>Milan</v>
      </c>
      <c r="U299" s="30">
        <f t="shared" si="39"/>
        <v>6</v>
      </c>
    </row>
    <row r="300" spans="2:21" ht="15" customHeight="1" thickBot="1" x14ac:dyDescent="0.3">
      <c r="B300" s="18">
        <v>44075.337106481478</v>
      </c>
      <c r="C300" s="19" t="s">
        <v>228</v>
      </c>
      <c r="D300" s="19" t="s">
        <v>38</v>
      </c>
      <c r="E300" s="20">
        <v>21</v>
      </c>
      <c r="F300" s="19" t="s">
        <v>229</v>
      </c>
      <c r="G300" s="20">
        <v>248</v>
      </c>
      <c r="H300" s="20">
        <v>255</v>
      </c>
      <c r="I300" s="20">
        <v>7</v>
      </c>
      <c r="K300" t="str">
        <f t="shared" si="32"/>
        <v>9D</v>
      </c>
      <c r="L300">
        <f t="shared" si="33"/>
        <v>21</v>
      </c>
      <c r="M300">
        <v>1</v>
      </c>
      <c r="P300" s="30">
        <f t="shared" si="34"/>
        <v>299</v>
      </c>
      <c r="Q300" s="30" t="str">
        <f t="shared" si="35"/>
        <v>Najma Dhiyaa Permana</v>
      </c>
      <c r="R300" s="30" t="str">
        <f t="shared" si="36"/>
        <v>9D</v>
      </c>
      <c r="S300" s="30">
        <f t="shared" si="37"/>
        <v>21</v>
      </c>
      <c r="T300" s="30" t="str">
        <f t="shared" si="38"/>
        <v>Sheiland</v>
      </c>
      <c r="U300" s="30">
        <f t="shared" si="39"/>
        <v>8</v>
      </c>
    </row>
    <row r="301" spans="2:21" ht="15" customHeight="1" thickBot="1" x14ac:dyDescent="0.3">
      <c r="B301" s="18">
        <v>44075.343472222223</v>
      </c>
      <c r="C301" s="19" t="s">
        <v>435</v>
      </c>
      <c r="D301" s="19" t="s">
        <v>38</v>
      </c>
      <c r="E301" s="20">
        <v>25</v>
      </c>
      <c r="F301" s="19" t="s">
        <v>147</v>
      </c>
      <c r="G301" s="20">
        <v>154</v>
      </c>
      <c r="H301" s="20">
        <v>163</v>
      </c>
      <c r="I301" s="20">
        <v>10</v>
      </c>
      <c r="K301" t="str">
        <f t="shared" si="32"/>
        <v>9D</v>
      </c>
      <c r="L301">
        <f t="shared" si="33"/>
        <v>25</v>
      </c>
      <c r="M301">
        <v>1</v>
      </c>
      <c r="P301" s="30">
        <f t="shared" si="34"/>
        <v>300</v>
      </c>
      <c r="Q301" s="30" t="str">
        <f t="shared" si="35"/>
        <v>Nazwa Alliyah Azzahra</v>
      </c>
      <c r="R301" s="30" t="str">
        <f t="shared" si="36"/>
        <v>9D</v>
      </c>
      <c r="S301" s="30">
        <f t="shared" si="37"/>
        <v>25</v>
      </c>
      <c r="T301" s="30" t="str">
        <f t="shared" si="38"/>
        <v>Milan</v>
      </c>
      <c r="U301" s="30">
        <f t="shared" si="39"/>
        <v>10</v>
      </c>
    </row>
    <row r="302" spans="2:21" ht="15" customHeight="1" thickBot="1" x14ac:dyDescent="0.3">
      <c r="B302" s="18">
        <v>44075.342928240738</v>
      </c>
      <c r="C302" s="19" t="s">
        <v>410</v>
      </c>
      <c r="D302" s="19" t="s">
        <v>38</v>
      </c>
      <c r="E302" s="20">
        <v>26</v>
      </c>
      <c r="F302" s="19" t="s">
        <v>411</v>
      </c>
      <c r="G302" s="20">
        <v>46</v>
      </c>
      <c r="H302" s="20">
        <v>48</v>
      </c>
      <c r="I302" s="20">
        <v>3</v>
      </c>
      <c r="K302" t="str">
        <f t="shared" si="32"/>
        <v>9D</v>
      </c>
      <c r="L302">
        <f t="shared" si="33"/>
        <v>26</v>
      </c>
      <c r="M302">
        <v>1</v>
      </c>
      <c r="P302" s="30">
        <f t="shared" si="34"/>
        <v>301</v>
      </c>
      <c r="Q302" s="30" t="str">
        <f t="shared" si="35"/>
        <v>Prabowo Kuncoroningrat</v>
      </c>
      <c r="R302" s="30" t="str">
        <f t="shared" si="36"/>
        <v>9D</v>
      </c>
      <c r="S302" s="30">
        <f t="shared" si="37"/>
        <v>26</v>
      </c>
      <c r="T302" s="30" t="str">
        <f t="shared" si="38"/>
        <v>The Ultmate Power of Shalat Tahajud</v>
      </c>
      <c r="U302" s="30">
        <f t="shared" si="39"/>
        <v>3</v>
      </c>
    </row>
    <row r="303" spans="2:21" ht="15" customHeight="1" thickBot="1" x14ac:dyDescent="0.3">
      <c r="B303" s="18">
        <v>44075.323067129626</v>
      </c>
      <c r="C303" s="19" t="s">
        <v>79</v>
      </c>
      <c r="D303" s="19" t="s">
        <v>38</v>
      </c>
      <c r="E303" s="20">
        <v>28</v>
      </c>
      <c r="F303" s="19" t="s">
        <v>80</v>
      </c>
      <c r="G303" s="20">
        <v>96</v>
      </c>
      <c r="H303" s="20">
        <v>120</v>
      </c>
      <c r="I303" s="20">
        <v>24</v>
      </c>
      <c r="K303" t="str">
        <f t="shared" si="32"/>
        <v>9D</v>
      </c>
      <c r="L303">
        <f t="shared" si="33"/>
        <v>28</v>
      </c>
      <c r="M303">
        <v>1</v>
      </c>
      <c r="P303" s="30">
        <f t="shared" si="34"/>
        <v>302</v>
      </c>
      <c r="Q303" s="30" t="str">
        <f t="shared" si="35"/>
        <v>Ryotaro Dzulfikar Gunanegara</v>
      </c>
      <c r="R303" s="30" t="str">
        <f t="shared" si="36"/>
        <v>9D</v>
      </c>
      <c r="S303" s="30">
        <f t="shared" si="37"/>
        <v>28</v>
      </c>
      <c r="T303" s="30" t="str">
        <f t="shared" si="38"/>
        <v>41 Penemuan Dahsyat</v>
      </c>
      <c r="U303" s="30">
        <f t="shared" si="39"/>
        <v>25</v>
      </c>
    </row>
    <row r="304" spans="2:21" ht="15" customHeight="1" thickBot="1" x14ac:dyDescent="0.3">
      <c r="B304" s="18">
        <v>44075.348449074074</v>
      </c>
      <c r="C304" s="19" t="s">
        <v>541</v>
      </c>
      <c r="D304" s="19" t="s">
        <v>38</v>
      </c>
      <c r="E304" s="20">
        <v>29</v>
      </c>
      <c r="F304" s="19" t="s">
        <v>542</v>
      </c>
      <c r="G304" s="20">
        <v>265</v>
      </c>
      <c r="H304" s="20">
        <v>270</v>
      </c>
      <c r="I304" s="20">
        <v>6</v>
      </c>
      <c r="K304" t="str">
        <f t="shared" si="32"/>
        <v>9D</v>
      </c>
      <c r="L304">
        <f t="shared" si="33"/>
        <v>29</v>
      </c>
      <c r="M304">
        <v>1</v>
      </c>
      <c r="P304" s="30">
        <f t="shared" si="34"/>
        <v>303</v>
      </c>
      <c r="Q304" s="30" t="str">
        <f t="shared" si="35"/>
        <v>Shekilla Zakee Raghid M</v>
      </c>
      <c r="R304" s="30" t="str">
        <f t="shared" si="36"/>
        <v>9D</v>
      </c>
      <c r="S304" s="30">
        <f t="shared" si="37"/>
        <v>29</v>
      </c>
      <c r="T304" s="30" t="str">
        <f t="shared" si="38"/>
        <v>The Tale Of Despereaux</v>
      </c>
      <c r="U304" s="30">
        <f t="shared" si="39"/>
        <v>6</v>
      </c>
    </row>
    <row r="305" spans="2:21" ht="15" customHeight="1" thickBot="1" x14ac:dyDescent="0.3">
      <c r="B305" s="18">
        <v>44075.348541666666</v>
      </c>
      <c r="C305" s="19" t="s">
        <v>545</v>
      </c>
      <c r="D305" s="19" t="s">
        <v>38</v>
      </c>
      <c r="E305" s="20">
        <v>31</v>
      </c>
      <c r="F305" s="19" t="s">
        <v>546</v>
      </c>
      <c r="G305" s="20">
        <v>183</v>
      </c>
      <c r="H305" s="20">
        <v>200</v>
      </c>
      <c r="I305" s="20">
        <v>18</v>
      </c>
      <c r="K305" t="str">
        <f t="shared" si="32"/>
        <v>9D</v>
      </c>
      <c r="L305">
        <f t="shared" si="33"/>
        <v>31</v>
      </c>
      <c r="M305">
        <v>1</v>
      </c>
      <c r="P305" s="30">
        <f t="shared" si="34"/>
        <v>304</v>
      </c>
      <c r="Q305" s="30" t="str">
        <f t="shared" si="35"/>
        <v>Tramaditiya Prayata R</v>
      </c>
      <c r="R305" s="30" t="str">
        <f t="shared" si="36"/>
        <v>9D</v>
      </c>
      <c r="S305" s="30">
        <f t="shared" si="37"/>
        <v>31</v>
      </c>
      <c r="T305" s="30" t="str">
        <f t="shared" si="38"/>
        <v>Laskar Pelangi</v>
      </c>
      <c r="U305" s="30">
        <f t="shared" si="39"/>
        <v>18</v>
      </c>
    </row>
    <row r="306" spans="2:21" ht="15" customHeight="1" thickBot="1" x14ac:dyDescent="0.3">
      <c r="B306" s="18">
        <v>44075.342523148145</v>
      </c>
      <c r="C306" s="19" t="s">
        <v>399</v>
      </c>
      <c r="D306" s="19" t="s">
        <v>39</v>
      </c>
      <c r="E306" s="20">
        <v>4</v>
      </c>
      <c r="F306" s="19" t="s">
        <v>400</v>
      </c>
      <c r="G306" s="20">
        <v>9</v>
      </c>
      <c r="H306" s="20">
        <v>10</v>
      </c>
      <c r="I306" s="19" t="s">
        <v>401</v>
      </c>
      <c r="K306" t="str">
        <f t="shared" si="32"/>
        <v>9E</v>
      </c>
      <c r="L306">
        <f t="shared" si="33"/>
        <v>4</v>
      </c>
      <c r="M306">
        <v>1</v>
      </c>
      <c r="P306" s="30">
        <f t="shared" si="34"/>
        <v>305</v>
      </c>
      <c r="Q306" s="30" t="str">
        <f t="shared" si="35"/>
        <v>Alatha Nararya</v>
      </c>
      <c r="R306" s="30" t="str">
        <f t="shared" si="36"/>
        <v>9E</v>
      </c>
      <c r="S306" s="30">
        <f t="shared" si="37"/>
        <v>4</v>
      </c>
      <c r="T306" s="30" t="str">
        <f t="shared" si="38"/>
        <v>Janshen</v>
      </c>
      <c r="U306" s="30">
        <f t="shared" si="39"/>
        <v>2</v>
      </c>
    </row>
    <row r="307" spans="2:21" ht="15" customHeight="1" thickBot="1" x14ac:dyDescent="0.3">
      <c r="B307" s="18">
        <v>44075.359259259261</v>
      </c>
      <c r="C307" s="19" t="s">
        <v>708</v>
      </c>
      <c r="D307" s="19" t="s">
        <v>39</v>
      </c>
      <c r="E307" s="20">
        <v>8</v>
      </c>
      <c r="F307" s="19" t="s">
        <v>709</v>
      </c>
      <c r="G307" s="20">
        <v>129</v>
      </c>
      <c r="H307" s="20">
        <v>133</v>
      </c>
      <c r="I307" s="20">
        <v>4</v>
      </c>
      <c r="K307" t="str">
        <f t="shared" si="32"/>
        <v>9E</v>
      </c>
      <c r="L307">
        <f t="shared" si="33"/>
        <v>8</v>
      </c>
      <c r="M307">
        <v>1</v>
      </c>
      <c r="P307" s="30">
        <f t="shared" si="34"/>
        <v>306</v>
      </c>
      <c r="Q307" s="30" t="str">
        <f t="shared" si="35"/>
        <v>Azzahra Putri</v>
      </c>
      <c r="R307" s="30" t="str">
        <f t="shared" si="36"/>
        <v>9E</v>
      </c>
      <c r="S307" s="30">
        <f t="shared" si="37"/>
        <v>8</v>
      </c>
      <c r="T307" s="30" t="str">
        <f t="shared" si="38"/>
        <v>burn book</v>
      </c>
      <c r="U307" s="30">
        <f t="shared" si="39"/>
        <v>5</v>
      </c>
    </row>
    <row r="308" spans="2:21" ht="15" customHeight="1" thickBot="1" x14ac:dyDescent="0.3">
      <c r="B308" s="18">
        <v>44075.329756944448</v>
      </c>
      <c r="C308" s="19" t="s">
        <v>115</v>
      </c>
      <c r="D308" s="19" t="s">
        <v>39</v>
      </c>
      <c r="E308" s="20">
        <v>17</v>
      </c>
      <c r="F308" s="19" t="s">
        <v>116</v>
      </c>
      <c r="G308" s="20">
        <v>41</v>
      </c>
      <c r="H308" s="20">
        <v>42</v>
      </c>
      <c r="I308" s="19" t="s">
        <v>117</v>
      </c>
      <c r="K308" t="str">
        <f t="shared" si="32"/>
        <v>9E</v>
      </c>
      <c r="L308">
        <f t="shared" si="33"/>
        <v>17</v>
      </c>
      <c r="M308">
        <v>1</v>
      </c>
      <c r="P308" s="30">
        <f t="shared" si="34"/>
        <v>307</v>
      </c>
      <c r="Q308" s="30" t="str">
        <f t="shared" si="35"/>
        <v>karina marsyanda gunawan</v>
      </c>
      <c r="R308" s="30" t="str">
        <f t="shared" si="36"/>
        <v>9E</v>
      </c>
      <c r="S308" s="30">
        <f t="shared" si="37"/>
        <v>17</v>
      </c>
      <c r="T308" s="30" t="str">
        <f t="shared" si="38"/>
        <v>mariposa</v>
      </c>
      <c r="U308" s="30">
        <f t="shared" si="39"/>
        <v>2</v>
      </c>
    </row>
    <row r="309" spans="2:21" ht="15" customHeight="1" thickBot="1" x14ac:dyDescent="0.3">
      <c r="B309" s="18">
        <v>44075.35193287037</v>
      </c>
      <c r="C309" s="19" t="s">
        <v>625</v>
      </c>
      <c r="D309" s="19" t="s">
        <v>39</v>
      </c>
      <c r="E309" s="20">
        <v>18</v>
      </c>
      <c r="F309" s="19" t="s">
        <v>626</v>
      </c>
      <c r="G309" s="20">
        <v>102</v>
      </c>
      <c r="H309" s="20">
        <v>105</v>
      </c>
      <c r="I309" s="20">
        <v>4</v>
      </c>
      <c r="K309" t="str">
        <f t="shared" si="32"/>
        <v>9E</v>
      </c>
      <c r="L309">
        <f t="shared" si="33"/>
        <v>18</v>
      </c>
      <c r="M309">
        <v>1</v>
      </c>
      <c r="P309" s="30">
        <f t="shared" si="34"/>
        <v>308</v>
      </c>
      <c r="Q309" s="30" t="str">
        <f t="shared" si="35"/>
        <v>Kayla Almanaia N</v>
      </c>
      <c r="R309" s="30" t="str">
        <f t="shared" si="36"/>
        <v>9E</v>
      </c>
      <c r="S309" s="30">
        <f t="shared" si="37"/>
        <v>18</v>
      </c>
      <c r="T309" s="30" t="str">
        <f t="shared" si="38"/>
        <v>lima sekawan ke bukit billycock</v>
      </c>
      <c r="U309" s="30">
        <f t="shared" si="39"/>
        <v>4</v>
      </c>
    </row>
    <row r="310" spans="2:21" ht="15" customHeight="1" thickBot="1" x14ac:dyDescent="0.3">
      <c r="B310" s="18">
        <v>44075.356435185182</v>
      </c>
      <c r="C310" s="19" t="s">
        <v>699</v>
      </c>
      <c r="D310" s="19" t="s">
        <v>39</v>
      </c>
      <c r="E310" s="20">
        <v>19</v>
      </c>
      <c r="F310" s="19" t="s">
        <v>700</v>
      </c>
      <c r="G310" s="20">
        <v>214</v>
      </c>
      <c r="H310" s="20">
        <v>218</v>
      </c>
      <c r="I310" s="20">
        <v>4</v>
      </c>
      <c r="K310" t="str">
        <f t="shared" si="32"/>
        <v>9E</v>
      </c>
      <c r="L310">
        <f t="shared" si="33"/>
        <v>19</v>
      </c>
      <c r="M310">
        <v>1</v>
      </c>
      <c r="P310" s="30">
        <f t="shared" si="34"/>
        <v>309</v>
      </c>
      <c r="Q310" s="30" t="str">
        <f t="shared" si="35"/>
        <v>kayla naraya alexandra</v>
      </c>
      <c r="R310" s="30" t="str">
        <f t="shared" si="36"/>
        <v>9E</v>
      </c>
      <c r="S310" s="30">
        <f t="shared" si="37"/>
        <v>19</v>
      </c>
      <c r="T310" s="30" t="str">
        <f t="shared" si="38"/>
        <v>ubur ubur lembur</v>
      </c>
      <c r="U310" s="30">
        <f t="shared" si="39"/>
        <v>5</v>
      </c>
    </row>
    <row r="311" spans="2:21" ht="15" customHeight="1" thickBot="1" x14ac:dyDescent="0.3">
      <c r="B311" s="18">
        <v>44075.349270833336</v>
      </c>
      <c r="C311" s="19" t="s">
        <v>571</v>
      </c>
      <c r="D311" s="19" t="s">
        <v>39</v>
      </c>
      <c r="E311" s="20">
        <v>25</v>
      </c>
      <c r="F311" s="19" t="s">
        <v>572</v>
      </c>
      <c r="G311" s="20">
        <v>1</v>
      </c>
      <c r="H311" s="20">
        <v>10</v>
      </c>
      <c r="I311" s="20">
        <v>10</v>
      </c>
      <c r="K311" t="str">
        <f t="shared" si="32"/>
        <v>9E</v>
      </c>
      <c r="L311">
        <f t="shared" si="33"/>
        <v>25</v>
      </c>
      <c r="M311">
        <v>1</v>
      </c>
      <c r="P311" s="30">
        <f t="shared" si="34"/>
        <v>310</v>
      </c>
      <c r="Q311" s="30" t="str">
        <f t="shared" si="35"/>
        <v>Rafi Pratama</v>
      </c>
      <c r="R311" s="30" t="str">
        <f t="shared" si="36"/>
        <v>9E</v>
      </c>
      <c r="S311" s="30">
        <f t="shared" si="37"/>
        <v>25</v>
      </c>
      <c r="T311" s="30" t="str">
        <f t="shared" si="38"/>
        <v>the great battle WW2</v>
      </c>
      <c r="U311" s="30">
        <f t="shared" si="39"/>
        <v>10</v>
      </c>
    </row>
    <row r="312" spans="2:21" ht="15" customHeight="1" thickBot="1" x14ac:dyDescent="0.3">
      <c r="B312" s="18">
        <v>44075.351307870369</v>
      </c>
      <c r="C312" s="19" t="s">
        <v>617</v>
      </c>
      <c r="D312" s="19" t="s">
        <v>39</v>
      </c>
      <c r="E312" s="20">
        <v>28</v>
      </c>
      <c r="F312" s="19" t="s">
        <v>618</v>
      </c>
      <c r="G312" s="20">
        <v>41</v>
      </c>
      <c r="H312" s="20">
        <v>42</v>
      </c>
      <c r="I312" s="20">
        <v>1</v>
      </c>
      <c r="K312" t="str">
        <f t="shared" si="32"/>
        <v>9E</v>
      </c>
      <c r="L312">
        <f t="shared" si="33"/>
        <v>28</v>
      </c>
      <c r="M312">
        <v>1</v>
      </c>
      <c r="P312" s="30">
        <f t="shared" si="34"/>
        <v>311</v>
      </c>
      <c r="Q312" s="30" t="str">
        <f t="shared" si="35"/>
        <v>Satrio Nugroho Ramadan</v>
      </c>
      <c r="R312" s="30" t="str">
        <f t="shared" si="36"/>
        <v>9E</v>
      </c>
      <c r="S312" s="30">
        <f t="shared" si="37"/>
        <v>28</v>
      </c>
      <c r="T312" s="30" t="str">
        <f t="shared" si="38"/>
        <v>3cm hunter</v>
      </c>
      <c r="U312" s="30">
        <f t="shared" si="39"/>
        <v>2</v>
      </c>
    </row>
    <row r="313" spans="2:21" ht="15" customHeight="1" thickBot="1" x14ac:dyDescent="0.3">
      <c r="B313" s="18">
        <v>44075.337060185186</v>
      </c>
      <c r="C313" s="19" t="s">
        <v>224</v>
      </c>
      <c r="D313" s="19" t="s">
        <v>39</v>
      </c>
      <c r="E313" s="20">
        <v>30</v>
      </c>
      <c r="F313" s="19" t="s">
        <v>225</v>
      </c>
      <c r="G313" s="23">
        <v>1</v>
      </c>
      <c r="H313" s="20">
        <v>4</v>
      </c>
      <c r="I313" s="20">
        <v>11</v>
      </c>
      <c r="K313" t="str">
        <f t="shared" si="32"/>
        <v>9E</v>
      </c>
      <c r="L313">
        <f t="shared" si="33"/>
        <v>30</v>
      </c>
      <c r="M313">
        <v>1</v>
      </c>
      <c r="P313" s="30">
        <f t="shared" si="34"/>
        <v>312</v>
      </c>
      <c r="Q313" s="30" t="str">
        <f t="shared" si="35"/>
        <v>Shakeel Mochammad Maleeka</v>
      </c>
      <c r="R313" s="30" t="str">
        <f t="shared" si="36"/>
        <v>9E</v>
      </c>
      <c r="S313" s="30">
        <f t="shared" si="37"/>
        <v>30</v>
      </c>
      <c r="T313" s="30" t="str">
        <f t="shared" si="38"/>
        <v>Dinosaurus</v>
      </c>
      <c r="U313" s="30">
        <f t="shared" si="39"/>
        <v>4</v>
      </c>
    </row>
    <row r="314" spans="2:21" ht="15" customHeight="1" thickBot="1" x14ac:dyDescent="0.3">
      <c r="B314" s="18">
        <v>44075.348680555559</v>
      </c>
      <c r="C314" s="19" t="s">
        <v>553</v>
      </c>
      <c r="D314" s="19" t="s">
        <v>40</v>
      </c>
      <c r="E314" s="20">
        <v>1</v>
      </c>
      <c r="F314" s="19" t="s">
        <v>554</v>
      </c>
      <c r="G314" s="20">
        <v>90</v>
      </c>
      <c r="H314" s="20">
        <v>93</v>
      </c>
      <c r="I314" s="20">
        <v>3</v>
      </c>
      <c r="K314" t="str">
        <f t="shared" si="32"/>
        <v>9F</v>
      </c>
      <c r="L314">
        <f t="shared" si="33"/>
        <v>1</v>
      </c>
      <c r="M314">
        <v>1</v>
      </c>
      <c r="P314" s="30">
        <f t="shared" si="34"/>
        <v>313</v>
      </c>
      <c r="Q314" s="30" t="str">
        <f t="shared" si="35"/>
        <v>Al Hijri Tristan Ruzain</v>
      </c>
      <c r="R314" s="30" t="str">
        <f t="shared" si="36"/>
        <v>9F</v>
      </c>
      <c r="S314" s="30">
        <f t="shared" si="37"/>
        <v>1</v>
      </c>
      <c r="T314" s="30" t="str">
        <f t="shared" si="38"/>
        <v>Dilan 1991</v>
      </c>
      <c r="U314" s="30">
        <f t="shared" si="39"/>
        <v>4</v>
      </c>
    </row>
    <row r="315" spans="2:21" ht="15" customHeight="1" thickBot="1" x14ac:dyDescent="0.3">
      <c r="B315" s="18">
        <v>44075.349178240744</v>
      </c>
      <c r="C315" s="19" t="s">
        <v>567</v>
      </c>
      <c r="D315" s="19" t="s">
        <v>40</v>
      </c>
      <c r="E315" s="20">
        <v>3</v>
      </c>
      <c r="F315" s="19" t="s">
        <v>568</v>
      </c>
      <c r="G315" s="20">
        <v>290</v>
      </c>
      <c r="H315" s="20">
        <v>300</v>
      </c>
      <c r="I315" s="20">
        <v>10</v>
      </c>
      <c r="K315" t="str">
        <f t="shared" si="32"/>
        <v>9F</v>
      </c>
      <c r="L315">
        <f t="shared" si="33"/>
        <v>3</v>
      </c>
      <c r="M315">
        <v>1</v>
      </c>
      <c r="P315" s="30">
        <f t="shared" si="34"/>
        <v>314</v>
      </c>
      <c r="Q315" s="30" t="str">
        <f t="shared" si="35"/>
        <v>Alleta Agivia</v>
      </c>
      <c r="R315" s="30" t="str">
        <f t="shared" si="36"/>
        <v>9F</v>
      </c>
      <c r="S315" s="30">
        <f t="shared" si="37"/>
        <v>3</v>
      </c>
      <c r="T315" s="30" t="str">
        <f t="shared" si="38"/>
        <v>MOZACHIKO</v>
      </c>
      <c r="U315" s="30">
        <f t="shared" si="39"/>
        <v>11</v>
      </c>
    </row>
    <row r="316" spans="2:21" ht="15" customHeight="1" thickBot="1" x14ac:dyDescent="0.3">
      <c r="B316" s="18">
        <v>44075.350532407407</v>
      </c>
      <c r="C316" s="19" t="s">
        <v>599</v>
      </c>
      <c r="D316" s="19" t="s">
        <v>40</v>
      </c>
      <c r="E316" s="20">
        <v>4</v>
      </c>
      <c r="F316" s="19" t="s">
        <v>600</v>
      </c>
      <c r="G316" s="20">
        <v>6</v>
      </c>
      <c r="H316" s="20">
        <v>8</v>
      </c>
      <c r="I316" s="20">
        <v>2</v>
      </c>
      <c r="K316" t="str">
        <f t="shared" si="32"/>
        <v>9F</v>
      </c>
      <c r="L316">
        <f t="shared" si="33"/>
        <v>4</v>
      </c>
      <c r="M316">
        <v>1</v>
      </c>
      <c r="P316" s="30">
        <f t="shared" si="34"/>
        <v>315</v>
      </c>
      <c r="Q316" s="30" t="str">
        <f t="shared" si="35"/>
        <v>anindito art firdaus</v>
      </c>
      <c r="R316" s="30" t="str">
        <f t="shared" si="36"/>
        <v>9F</v>
      </c>
      <c r="S316" s="30">
        <f t="shared" si="37"/>
        <v>4</v>
      </c>
      <c r="T316" s="30" t="str">
        <f t="shared" si="38"/>
        <v>peta yang hilang</v>
      </c>
      <c r="U316" s="30">
        <f t="shared" si="39"/>
        <v>3</v>
      </c>
    </row>
    <row r="317" spans="2:21" ht="15" customHeight="1" thickBot="1" x14ac:dyDescent="0.3">
      <c r="B317" s="18">
        <v>44075.340613425928</v>
      </c>
      <c r="C317" s="19" t="s">
        <v>346</v>
      </c>
      <c r="D317" s="19" t="s">
        <v>40</v>
      </c>
      <c r="E317" s="20">
        <v>6</v>
      </c>
      <c r="F317" s="19" t="s">
        <v>347</v>
      </c>
      <c r="G317" s="20">
        <v>30</v>
      </c>
      <c r="H317" s="20">
        <v>40</v>
      </c>
      <c r="I317" s="20">
        <v>10</v>
      </c>
      <c r="K317" t="str">
        <f t="shared" si="32"/>
        <v>9F</v>
      </c>
      <c r="L317">
        <f t="shared" si="33"/>
        <v>6</v>
      </c>
      <c r="M317">
        <v>1</v>
      </c>
      <c r="P317" s="30">
        <f t="shared" si="34"/>
        <v>316</v>
      </c>
      <c r="Q317" s="30" t="str">
        <f t="shared" si="35"/>
        <v>Astrid Maharani S</v>
      </c>
      <c r="R317" s="30" t="str">
        <f t="shared" si="36"/>
        <v>9F</v>
      </c>
      <c r="S317" s="30">
        <f t="shared" si="37"/>
        <v>6</v>
      </c>
      <c r="T317" s="30" t="str">
        <f t="shared" si="38"/>
        <v>Happy birth day die</v>
      </c>
      <c r="U317" s="30">
        <f t="shared" si="39"/>
        <v>11</v>
      </c>
    </row>
    <row r="318" spans="2:21" ht="15" customHeight="1" thickBot="1" x14ac:dyDescent="0.3">
      <c r="B318" s="18">
        <v>44075.341782407406</v>
      </c>
      <c r="C318" s="19" t="s">
        <v>366</v>
      </c>
      <c r="D318" s="19" t="s">
        <v>40</v>
      </c>
      <c r="E318" s="20">
        <v>8</v>
      </c>
      <c r="F318" s="19" t="s">
        <v>367</v>
      </c>
      <c r="G318" s="20">
        <v>10</v>
      </c>
      <c r="H318" s="20">
        <v>14</v>
      </c>
      <c r="I318" s="20">
        <v>4</v>
      </c>
      <c r="K318" t="str">
        <f t="shared" si="32"/>
        <v>9F</v>
      </c>
      <c r="L318">
        <f t="shared" si="33"/>
        <v>8</v>
      </c>
      <c r="M318">
        <v>1</v>
      </c>
      <c r="P318" s="30">
        <f t="shared" si="34"/>
        <v>317</v>
      </c>
      <c r="Q318" s="30" t="str">
        <f t="shared" si="35"/>
        <v>delvina helsinky</v>
      </c>
      <c r="R318" s="30" t="str">
        <f t="shared" si="36"/>
        <v>9F</v>
      </c>
      <c r="S318" s="30">
        <f t="shared" si="37"/>
        <v>8</v>
      </c>
      <c r="T318" s="30" t="str">
        <f t="shared" si="38"/>
        <v>darka</v>
      </c>
      <c r="U318" s="30">
        <f t="shared" si="39"/>
        <v>5</v>
      </c>
    </row>
    <row r="319" spans="2:21" ht="15" customHeight="1" thickBot="1" x14ac:dyDescent="0.3">
      <c r="B319" s="18">
        <v>44075.337280092594</v>
      </c>
      <c r="C319" s="19" t="s">
        <v>234</v>
      </c>
      <c r="D319" s="19" t="s">
        <v>40</v>
      </c>
      <c r="E319" s="20">
        <v>13</v>
      </c>
      <c r="F319" s="19" t="s">
        <v>235</v>
      </c>
      <c r="G319" s="20">
        <v>107</v>
      </c>
      <c r="H319" s="20">
        <v>110</v>
      </c>
      <c r="I319" s="20">
        <v>3</v>
      </c>
      <c r="K319" t="str">
        <f t="shared" si="32"/>
        <v>9F</v>
      </c>
      <c r="L319">
        <f t="shared" si="33"/>
        <v>13</v>
      </c>
      <c r="M319">
        <v>1</v>
      </c>
      <c r="P319" s="30">
        <f t="shared" si="34"/>
        <v>318</v>
      </c>
      <c r="Q319" s="30" t="str">
        <f t="shared" si="35"/>
        <v>Fawwaz nisa a</v>
      </c>
      <c r="R319" s="30" t="str">
        <f t="shared" si="36"/>
        <v>9F</v>
      </c>
      <c r="S319" s="30">
        <f t="shared" si="37"/>
        <v>13</v>
      </c>
      <c r="T319" s="30" t="str">
        <f t="shared" si="38"/>
        <v>Bintang</v>
      </c>
      <c r="U319" s="30">
        <f t="shared" si="39"/>
        <v>4</v>
      </c>
    </row>
    <row r="320" spans="2:21" ht="15" customHeight="1" thickBot="1" x14ac:dyDescent="0.3">
      <c r="B320" s="18">
        <v>44075.346273148149</v>
      </c>
      <c r="C320" s="19" t="s">
        <v>490</v>
      </c>
      <c r="D320" s="19" t="s">
        <v>40</v>
      </c>
      <c r="E320" s="20">
        <v>14</v>
      </c>
      <c r="F320" s="19" t="s">
        <v>491</v>
      </c>
      <c r="G320" s="20">
        <v>20</v>
      </c>
      <c r="H320" s="20">
        <v>25</v>
      </c>
      <c r="I320" s="20">
        <v>5</v>
      </c>
      <c r="K320" t="str">
        <f t="shared" si="32"/>
        <v>9F</v>
      </c>
      <c r="L320">
        <f t="shared" si="33"/>
        <v>14</v>
      </c>
      <c r="M320">
        <v>1</v>
      </c>
      <c r="P320" s="30">
        <f t="shared" si="34"/>
        <v>319</v>
      </c>
      <c r="Q320" s="30" t="str">
        <f t="shared" si="35"/>
        <v>galang aghna jalu kusuma</v>
      </c>
      <c r="R320" s="30" t="str">
        <f t="shared" si="36"/>
        <v>9F</v>
      </c>
      <c r="S320" s="30">
        <f t="shared" si="37"/>
        <v>14</v>
      </c>
      <c r="T320" s="30" t="str">
        <f t="shared" si="38"/>
        <v>99 pesan nabi</v>
      </c>
      <c r="U320" s="30">
        <f t="shared" si="39"/>
        <v>6</v>
      </c>
    </row>
    <row r="321" spans="2:21" ht="15" customHeight="1" thickBot="1" x14ac:dyDescent="0.3">
      <c r="B321" s="18">
        <v>44075.335520833331</v>
      </c>
      <c r="C321" s="19" t="s">
        <v>172</v>
      </c>
      <c r="D321" s="19" t="s">
        <v>40</v>
      </c>
      <c r="E321" s="20">
        <v>15</v>
      </c>
      <c r="F321" s="19" t="s">
        <v>173</v>
      </c>
      <c r="G321" s="20">
        <v>64</v>
      </c>
      <c r="H321" s="20">
        <v>67</v>
      </c>
      <c r="I321" s="20">
        <v>3</v>
      </c>
      <c r="K321" t="str">
        <f t="shared" si="32"/>
        <v>9F</v>
      </c>
      <c r="L321">
        <f t="shared" si="33"/>
        <v>15</v>
      </c>
      <c r="M321">
        <v>1</v>
      </c>
      <c r="P321" s="30">
        <f t="shared" si="34"/>
        <v>320</v>
      </c>
      <c r="Q321" s="30" t="str">
        <f t="shared" si="35"/>
        <v>Garvan Dwiyasykur Prasetya</v>
      </c>
      <c r="R321" s="30" t="str">
        <f t="shared" si="36"/>
        <v>9F</v>
      </c>
      <c r="S321" s="30">
        <f t="shared" si="37"/>
        <v>15</v>
      </c>
      <c r="T321" s="30" t="str">
        <f t="shared" si="38"/>
        <v>Naruto</v>
      </c>
      <c r="U321" s="30">
        <f t="shared" si="39"/>
        <v>4</v>
      </c>
    </row>
    <row r="322" spans="2:21" ht="15" customHeight="1" thickBot="1" x14ac:dyDescent="0.3">
      <c r="B322" s="18">
        <v>44075.335902777777</v>
      </c>
      <c r="C322" s="19" t="s">
        <v>172</v>
      </c>
      <c r="D322" s="19" t="s">
        <v>40</v>
      </c>
      <c r="E322" s="20">
        <v>15</v>
      </c>
      <c r="F322" s="19" t="s">
        <v>173</v>
      </c>
      <c r="G322" s="20">
        <v>64</v>
      </c>
      <c r="H322" s="20">
        <v>67</v>
      </c>
      <c r="I322" s="20">
        <v>3</v>
      </c>
      <c r="K322" t="str">
        <f t="shared" si="32"/>
        <v>9F</v>
      </c>
      <c r="L322">
        <f t="shared" si="33"/>
        <v>15</v>
      </c>
      <c r="M322">
        <v>1</v>
      </c>
      <c r="P322" s="30">
        <f t="shared" si="34"/>
        <v>321</v>
      </c>
      <c r="Q322" s="30" t="str">
        <f t="shared" si="35"/>
        <v>Garvan Dwiyasykur Prasetya</v>
      </c>
      <c r="R322" s="30" t="str">
        <f t="shared" si="36"/>
        <v>9F</v>
      </c>
      <c r="S322" s="30">
        <f t="shared" si="37"/>
        <v>15</v>
      </c>
      <c r="T322" s="30" t="str">
        <f t="shared" si="38"/>
        <v>Naruto</v>
      </c>
      <c r="U322" s="30">
        <f t="shared" si="39"/>
        <v>4</v>
      </c>
    </row>
    <row r="323" spans="2:21" ht="15" customHeight="1" thickBot="1" x14ac:dyDescent="0.3">
      <c r="B323" s="18">
        <v>44075.338807870372</v>
      </c>
      <c r="C323" s="19" t="s">
        <v>291</v>
      </c>
      <c r="D323" s="19" t="s">
        <v>40</v>
      </c>
      <c r="E323" s="20">
        <v>16</v>
      </c>
      <c r="F323" s="19" t="s">
        <v>292</v>
      </c>
      <c r="G323" s="20">
        <v>8</v>
      </c>
      <c r="H323" s="20">
        <v>9</v>
      </c>
      <c r="I323" s="20">
        <v>1</v>
      </c>
      <c r="K323" t="str">
        <f t="shared" ref="K323:K328" si="40">+D323</f>
        <v>9F</v>
      </c>
      <c r="L323">
        <f t="shared" ref="L323:L328" si="41">+E323</f>
        <v>16</v>
      </c>
      <c r="M323">
        <v>1</v>
      </c>
      <c r="P323" s="30">
        <f t="shared" si="34"/>
        <v>322</v>
      </c>
      <c r="Q323" s="30" t="str">
        <f t="shared" si="35"/>
        <v>hafiya dhiya fakhira kurnia</v>
      </c>
      <c r="R323" s="30" t="str">
        <f t="shared" si="36"/>
        <v>9F</v>
      </c>
      <c r="S323" s="30">
        <f t="shared" si="37"/>
        <v>16</v>
      </c>
      <c r="T323" s="30" t="str">
        <f t="shared" si="38"/>
        <v>ice boy</v>
      </c>
      <c r="U323" s="30">
        <f t="shared" si="39"/>
        <v>2</v>
      </c>
    </row>
    <row r="324" spans="2:21" ht="15" customHeight="1" thickBot="1" x14ac:dyDescent="0.3">
      <c r="B324" s="18">
        <v>44075.338009259256</v>
      </c>
      <c r="C324" s="19" t="s">
        <v>269</v>
      </c>
      <c r="D324" s="19" t="s">
        <v>40</v>
      </c>
      <c r="E324" s="20">
        <v>20</v>
      </c>
      <c r="F324" s="19" t="s">
        <v>270</v>
      </c>
      <c r="G324" s="20">
        <v>132</v>
      </c>
      <c r="H324" s="20">
        <v>136</v>
      </c>
      <c r="I324" s="20">
        <v>5</v>
      </c>
      <c r="K324" t="str">
        <f t="shared" si="40"/>
        <v>9F</v>
      </c>
      <c r="L324">
        <f t="shared" si="41"/>
        <v>20</v>
      </c>
      <c r="M324">
        <v>1</v>
      </c>
      <c r="P324" s="30">
        <f t="shared" ref="P324:P328" si="42">+P323+1</f>
        <v>323</v>
      </c>
      <c r="Q324" s="30" t="str">
        <f t="shared" ref="Q324:Q328" si="43">+C324</f>
        <v>Mochamad Rafi Afiaputra</v>
      </c>
      <c r="R324" s="30" t="str">
        <f t="shared" ref="R324:R328" si="44">+D324</f>
        <v>9F</v>
      </c>
      <c r="S324" s="30">
        <f t="shared" ref="S324:S328" si="45">+E324</f>
        <v>20</v>
      </c>
      <c r="T324" s="30" t="str">
        <f t="shared" ref="T324:T328" si="46">F324</f>
        <v>Ranah 3 Warna</v>
      </c>
      <c r="U324" s="30">
        <f t="shared" ref="U324:U328" si="47">+H324-G324+1</f>
        <v>5</v>
      </c>
    </row>
    <row r="325" spans="2:21" ht="15" customHeight="1" thickBot="1" x14ac:dyDescent="0.3">
      <c r="B325" s="18">
        <v>44075.334745370368</v>
      </c>
      <c r="C325" s="19" t="s">
        <v>154</v>
      </c>
      <c r="D325" s="19" t="s">
        <v>40</v>
      </c>
      <c r="E325" s="20">
        <v>28</v>
      </c>
      <c r="F325" s="19" t="s">
        <v>155</v>
      </c>
      <c r="G325" s="20">
        <v>110</v>
      </c>
      <c r="H325" s="20">
        <v>115</v>
      </c>
      <c r="I325" s="20">
        <v>5</v>
      </c>
      <c r="K325" t="str">
        <f t="shared" si="40"/>
        <v>9F</v>
      </c>
      <c r="L325">
        <f t="shared" si="41"/>
        <v>28</v>
      </c>
      <c r="M325">
        <v>1</v>
      </c>
      <c r="P325" s="30">
        <f t="shared" si="42"/>
        <v>324</v>
      </c>
      <c r="Q325" s="30" t="str">
        <f t="shared" si="43"/>
        <v>Orlin Ayra Tabina</v>
      </c>
      <c r="R325" s="30" t="str">
        <f t="shared" si="44"/>
        <v>9F</v>
      </c>
      <c r="S325" s="30">
        <f t="shared" si="45"/>
        <v>28</v>
      </c>
      <c r="T325" s="30" t="str">
        <f t="shared" si="46"/>
        <v>Danur</v>
      </c>
      <c r="U325" s="30">
        <f t="shared" si="47"/>
        <v>6</v>
      </c>
    </row>
    <row r="326" spans="2:21" ht="15" customHeight="1" thickBot="1" x14ac:dyDescent="0.3">
      <c r="B326" s="18">
        <v>44075.34883101852</v>
      </c>
      <c r="C326" s="19" t="s">
        <v>559</v>
      </c>
      <c r="D326" s="19" t="s">
        <v>40</v>
      </c>
      <c r="E326" s="20">
        <v>30</v>
      </c>
      <c r="F326" s="19" t="s">
        <v>560</v>
      </c>
      <c r="G326" s="20">
        <v>186</v>
      </c>
      <c r="H326" s="20">
        <v>187</v>
      </c>
      <c r="I326" s="20">
        <v>1</v>
      </c>
      <c r="K326" t="str">
        <f t="shared" si="40"/>
        <v>9F</v>
      </c>
      <c r="L326">
        <f t="shared" si="41"/>
        <v>30</v>
      </c>
      <c r="M326">
        <v>1</v>
      </c>
      <c r="P326" s="30">
        <f t="shared" si="42"/>
        <v>325</v>
      </c>
      <c r="Q326" s="30" t="str">
        <f t="shared" si="43"/>
        <v>Rafinsyah Reyhan Razzaqa</v>
      </c>
      <c r="R326" s="30" t="str">
        <f t="shared" si="44"/>
        <v>9F</v>
      </c>
      <c r="S326" s="30">
        <f t="shared" si="45"/>
        <v>30</v>
      </c>
      <c r="T326" s="30" t="str">
        <f t="shared" si="46"/>
        <v>Milea Suara dari Dilan</v>
      </c>
      <c r="U326" s="30">
        <f t="shared" si="47"/>
        <v>2</v>
      </c>
    </row>
    <row r="327" spans="2:21" ht="15" customHeight="1" thickBot="1" x14ac:dyDescent="0.3">
      <c r="B327" s="18">
        <v>44075.348124999997</v>
      </c>
      <c r="C327" s="19" t="s">
        <v>533</v>
      </c>
      <c r="D327" s="19" t="s">
        <v>40</v>
      </c>
      <c r="E327" s="20">
        <v>31</v>
      </c>
      <c r="F327" s="19" t="s">
        <v>534</v>
      </c>
      <c r="G327" s="20">
        <v>78</v>
      </c>
      <c r="H327" s="20">
        <v>90</v>
      </c>
      <c r="I327" s="20">
        <v>12</v>
      </c>
      <c r="K327" t="str">
        <f t="shared" si="40"/>
        <v>9F</v>
      </c>
      <c r="L327">
        <f t="shared" si="41"/>
        <v>31</v>
      </c>
      <c r="M327">
        <v>1</v>
      </c>
      <c r="P327" s="30">
        <f t="shared" si="42"/>
        <v>326</v>
      </c>
      <c r="Q327" s="30" t="str">
        <f t="shared" si="43"/>
        <v>Rei Jovanka Irmawan</v>
      </c>
      <c r="R327" s="30" t="str">
        <f t="shared" si="44"/>
        <v>9F</v>
      </c>
      <c r="S327" s="30">
        <f t="shared" si="45"/>
        <v>31</v>
      </c>
      <c r="T327" s="30" t="str">
        <f t="shared" si="46"/>
        <v>Indahnya mati khusnul khatimah</v>
      </c>
      <c r="U327" s="30">
        <f t="shared" si="47"/>
        <v>13</v>
      </c>
    </row>
    <row r="328" spans="2:21" ht="15" customHeight="1" thickBot="1" x14ac:dyDescent="0.3">
      <c r="B328" s="18">
        <v>44075.3358912037</v>
      </c>
      <c r="C328" s="19" t="s">
        <v>193</v>
      </c>
      <c r="D328" s="19" t="s">
        <v>40</v>
      </c>
      <c r="E328" s="20">
        <v>32</v>
      </c>
      <c r="F328" s="19" t="s">
        <v>194</v>
      </c>
      <c r="G328" s="20">
        <v>8</v>
      </c>
      <c r="H328" s="20">
        <v>10</v>
      </c>
      <c r="I328" s="20">
        <v>2</v>
      </c>
      <c r="K328" t="str">
        <f t="shared" si="40"/>
        <v>9F</v>
      </c>
      <c r="L328">
        <f t="shared" si="41"/>
        <v>32</v>
      </c>
      <c r="M328">
        <v>1</v>
      </c>
      <c r="P328" s="30">
        <f t="shared" si="42"/>
        <v>327</v>
      </c>
      <c r="Q328" s="30" t="str">
        <f t="shared" si="43"/>
        <v>Revano Zinan Alkantri</v>
      </c>
      <c r="R328" s="30" t="str">
        <f t="shared" si="44"/>
        <v>9F</v>
      </c>
      <c r="S328" s="30">
        <f t="shared" si="45"/>
        <v>32</v>
      </c>
      <c r="T328" s="30" t="str">
        <f t="shared" si="46"/>
        <v>tokyo ghoul</v>
      </c>
      <c r="U328" s="30">
        <f t="shared" si="47"/>
        <v>3</v>
      </c>
    </row>
    <row r="329" spans="2:21" ht="15.75" thickBot="1" x14ac:dyDescent="0.3"/>
    <row r="330" spans="2:21" ht="15.75" thickBot="1" x14ac:dyDescent="0.3">
      <c r="C330" s="19" t="s">
        <v>9</v>
      </c>
      <c r="D330">
        <f>COUNTIF($D$2:$D$328,C330)</f>
        <v>13</v>
      </c>
    </row>
    <row r="331" spans="2:21" ht="15.75" thickBot="1" x14ac:dyDescent="0.3">
      <c r="C331" s="19" t="s">
        <v>12</v>
      </c>
      <c r="D331">
        <f t="shared" ref="D331:D353" si="48">COUNTIF($D$2:$D$328,C331)</f>
        <v>13</v>
      </c>
    </row>
    <row r="332" spans="2:21" ht="15.75" thickBot="1" x14ac:dyDescent="0.3">
      <c r="C332" s="19" t="s">
        <v>48</v>
      </c>
      <c r="D332">
        <f t="shared" si="48"/>
        <v>14</v>
      </c>
    </row>
    <row r="333" spans="2:21" ht="15.75" thickBot="1" x14ac:dyDescent="0.3">
      <c r="C333" s="19" t="s">
        <v>296</v>
      </c>
      <c r="D333">
        <f t="shared" si="48"/>
        <v>11</v>
      </c>
    </row>
    <row r="334" spans="2:21" ht="15.75" thickBot="1" x14ac:dyDescent="0.3">
      <c r="C334" s="19" t="s">
        <v>17</v>
      </c>
      <c r="D334">
        <f t="shared" si="48"/>
        <v>12</v>
      </c>
    </row>
    <row r="335" spans="2:21" ht="15.75" thickBot="1" x14ac:dyDescent="0.3">
      <c r="C335" s="19" t="s">
        <v>18</v>
      </c>
      <c r="D335">
        <f t="shared" si="48"/>
        <v>18</v>
      </c>
    </row>
    <row r="336" spans="2:21" ht="15.75" thickBot="1" x14ac:dyDescent="0.3">
      <c r="C336" s="19" t="s">
        <v>19</v>
      </c>
      <c r="D336">
        <f t="shared" si="48"/>
        <v>15</v>
      </c>
    </row>
    <row r="337" spans="3:4" ht="15.75" thickBot="1" x14ac:dyDescent="0.3">
      <c r="C337" s="19" t="s">
        <v>20</v>
      </c>
      <c r="D337">
        <f t="shared" si="48"/>
        <v>24</v>
      </c>
    </row>
    <row r="338" spans="3:4" ht="15.75" thickBot="1" x14ac:dyDescent="0.3">
      <c r="C338" s="19" t="s">
        <v>21</v>
      </c>
      <c r="D338">
        <f t="shared" si="48"/>
        <v>11</v>
      </c>
    </row>
    <row r="339" spans="3:4" ht="15.75" thickBot="1" x14ac:dyDescent="0.3">
      <c r="C339" s="19" t="s">
        <v>22</v>
      </c>
      <c r="D339">
        <f t="shared" si="48"/>
        <v>6</v>
      </c>
    </row>
    <row r="340" spans="3:4" ht="15.75" thickBot="1" x14ac:dyDescent="0.3">
      <c r="C340" s="19" t="s">
        <v>106</v>
      </c>
      <c r="D340">
        <f t="shared" si="48"/>
        <v>14</v>
      </c>
    </row>
    <row r="341" spans="3:4" ht="15.75" thickBot="1" x14ac:dyDescent="0.3">
      <c r="C341" s="19" t="s">
        <v>200</v>
      </c>
      <c r="D341">
        <f t="shared" si="48"/>
        <v>12</v>
      </c>
    </row>
    <row r="342" spans="3:4" ht="15.75" thickBot="1" x14ac:dyDescent="0.3">
      <c r="C342" s="19" t="s">
        <v>25</v>
      </c>
      <c r="D342">
        <f t="shared" si="48"/>
        <v>20</v>
      </c>
    </row>
    <row r="343" spans="3:4" ht="15.75" thickBot="1" x14ac:dyDescent="0.3">
      <c r="C343" s="19" t="s">
        <v>26</v>
      </c>
      <c r="D343">
        <f t="shared" si="48"/>
        <v>18</v>
      </c>
    </row>
    <row r="344" spans="3:4" ht="15.75" thickBot="1" x14ac:dyDescent="0.3">
      <c r="C344" s="19" t="s">
        <v>27</v>
      </c>
      <c r="D344">
        <f t="shared" si="48"/>
        <v>19</v>
      </c>
    </row>
    <row r="345" spans="3:4" ht="15.75" thickBot="1" x14ac:dyDescent="0.3">
      <c r="C345" s="19" t="s">
        <v>29</v>
      </c>
      <c r="D345">
        <f t="shared" si="48"/>
        <v>13</v>
      </c>
    </row>
    <row r="346" spans="3:4" ht="15.75" thickBot="1" x14ac:dyDescent="0.3">
      <c r="C346" s="19" t="s">
        <v>31</v>
      </c>
      <c r="D346">
        <f t="shared" si="48"/>
        <v>13</v>
      </c>
    </row>
    <row r="347" spans="3:4" ht="15.75" thickBot="1" x14ac:dyDescent="0.3">
      <c r="C347" s="19" t="s">
        <v>33</v>
      </c>
      <c r="D347">
        <f t="shared" si="48"/>
        <v>10</v>
      </c>
    </row>
    <row r="348" spans="3:4" ht="15.75" thickBot="1" x14ac:dyDescent="0.3">
      <c r="C348" s="19" t="s">
        <v>35</v>
      </c>
      <c r="D348">
        <f t="shared" si="48"/>
        <v>9</v>
      </c>
    </row>
    <row r="349" spans="3:4" ht="15.75" thickBot="1" x14ac:dyDescent="0.3">
      <c r="C349" s="19" t="s">
        <v>109</v>
      </c>
      <c r="D349">
        <f t="shared" si="48"/>
        <v>17</v>
      </c>
    </row>
    <row r="350" spans="3:4" ht="15.75" thickBot="1" x14ac:dyDescent="0.3">
      <c r="C350" s="19" t="s">
        <v>37</v>
      </c>
      <c r="D350">
        <f t="shared" si="48"/>
        <v>4</v>
      </c>
    </row>
    <row r="351" spans="3:4" ht="15.75" thickBot="1" x14ac:dyDescent="0.3">
      <c r="C351" s="19" t="s">
        <v>38</v>
      </c>
      <c r="D351">
        <f t="shared" si="48"/>
        <v>18</v>
      </c>
    </row>
    <row r="352" spans="3:4" ht="15.75" thickBot="1" x14ac:dyDescent="0.3">
      <c r="C352" s="19" t="s">
        <v>39</v>
      </c>
      <c r="D352">
        <f t="shared" si="48"/>
        <v>8</v>
      </c>
    </row>
    <row r="353" spans="3:4" ht="15.75" thickBot="1" x14ac:dyDescent="0.3">
      <c r="C353" s="19" t="s">
        <v>40</v>
      </c>
      <c r="D353">
        <f t="shared" si="48"/>
        <v>15</v>
      </c>
    </row>
    <row r="354" spans="3:4" x14ac:dyDescent="0.25">
      <c r="D354">
        <f>SUM(D330:D353)</f>
        <v>327</v>
      </c>
    </row>
  </sheetData>
  <sortState ref="K2:M328">
    <sortCondition ref="K2:K328"/>
  </sortState>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2453-5324-420A-845B-81E445416A91}">
  <dimension ref="C1:F328"/>
  <sheetViews>
    <sheetView workbookViewId="0">
      <selection activeCell="G2" sqref="G2"/>
    </sheetView>
  </sheetViews>
  <sheetFormatPr defaultRowHeight="15" x14ac:dyDescent="0.25"/>
  <sheetData>
    <row r="1" spans="3:6" x14ac:dyDescent="0.25">
      <c r="D1" s="21"/>
      <c r="E1" s="21">
        <v>44075</v>
      </c>
      <c r="F1" s="21">
        <v>44076</v>
      </c>
    </row>
    <row r="2" spans="3:6" x14ac:dyDescent="0.25">
      <c r="C2" t="s">
        <v>9</v>
      </c>
      <c r="D2">
        <v>1</v>
      </c>
      <c r="E2">
        <v>1</v>
      </c>
    </row>
    <row r="3" spans="3:6" x14ac:dyDescent="0.25">
      <c r="C3" t="s">
        <v>9</v>
      </c>
      <c r="D3">
        <v>3</v>
      </c>
      <c r="E3">
        <v>1</v>
      </c>
    </row>
    <row r="4" spans="3:6" x14ac:dyDescent="0.25">
      <c r="C4" t="s">
        <v>9</v>
      </c>
      <c r="D4">
        <v>7</v>
      </c>
      <c r="E4">
        <v>1</v>
      </c>
    </row>
    <row r="5" spans="3:6" x14ac:dyDescent="0.25">
      <c r="C5" t="s">
        <v>9</v>
      </c>
      <c r="D5">
        <v>9</v>
      </c>
      <c r="E5">
        <v>1</v>
      </c>
    </row>
    <row r="6" spans="3:6" x14ac:dyDescent="0.25">
      <c r="C6" t="s">
        <v>9</v>
      </c>
      <c r="D6">
        <v>11</v>
      </c>
      <c r="E6">
        <v>1</v>
      </c>
    </row>
    <row r="7" spans="3:6" x14ac:dyDescent="0.25">
      <c r="C7" t="s">
        <v>9</v>
      </c>
      <c r="D7">
        <v>12</v>
      </c>
      <c r="E7">
        <v>1</v>
      </c>
    </row>
    <row r="8" spans="3:6" x14ac:dyDescent="0.25">
      <c r="C8" t="s">
        <v>9</v>
      </c>
      <c r="D8">
        <v>13</v>
      </c>
      <c r="E8">
        <v>1</v>
      </c>
    </row>
    <row r="9" spans="3:6" x14ac:dyDescent="0.25">
      <c r="C9" t="s">
        <v>9</v>
      </c>
      <c r="D9">
        <v>16</v>
      </c>
      <c r="E9">
        <v>1</v>
      </c>
    </row>
    <row r="10" spans="3:6" x14ac:dyDescent="0.25">
      <c r="C10" t="s">
        <v>9</v>
      </c>
      <c r="D10">
        <v>17</v>
      </c>
      <c r="E10">
        <v>1</v>
      </c>
    </row>
    <row r="11" spans="3:6" x14ac:dyDescent="0.25">
      <c r="C11" t="s">
        <v>9</v>
      </c>
      <c r="D11">
        <v>23</v>
      </c>
      <c r="E11">
        <v>1</v>
      </c>
    </row>
    <row r="12" spans="3:6" x14ac:dyDescent="0.25">
      <c r="C12" t="s">
        <v>9</v>
      </c>
      <c r="D12">
        <v>24</v>
      </c>
      <c r="E12">
        <v>1</v>
      </c>
    </row>
    <row r="13" spans="3:6" x14ac:dyDescent="0.25">
      <c r="C13" t="s">
        <v>9</v>
      </c>
      <c r="D13">
        <v>25</v>
      </c>
      <c r="E13">
        <v>1</v>
      </c>
    </row>
    <row r="14" spans="3:6" x14ac:dyDescent="0.25">
      <c r="C14" t="s">
        <v>9</v>
      </c>
      <c r="D14">
        <v>28</v>
      </c>
      <c r="E14">
        <v>1</v>
      </c>
    </row>
    <row r="15" spans="3:6" x14ac:dyDescent="0.25">
      <c r="C15" t="s">
        <v>12</v>
      </c>
      <c r="D15">
        <v>1</v>
      </c>
      <c r="E15">
        <v>1</v>
      </c>
    </row>
    <row r="16" spans="3:6" x14ac:dyDescent="0.25">
      <c r="C16" t="s">
        <v>12</v>
      </c>
      <c r="D16">
        <v>2</v>
      </c>
      <c r="E16">
        <v>1</v>
      </c>
    </row>
    <row r="17" spans="3:5" x14ac:dyDescent="0.25">
      <c r="C17" t="s">
        <v>12</v>
      </c>
      <c r="D17">
        <v>4</v>
      </c>
      <c r="E17">
        <v>1</v>
      </c>
    </row>
    <row r="18" spans="3:5" x14ac:dyDescent="0.25">
      <c r="C18" t="s">
        <v>12</v>
      </c>
      <c r="D18">
        <v>7</v>
      </c>
      <c r="E18">
        <v>1</v>
      </c>
    </row>
    <row r="19" spans="3:5" x14ac:dyDescent="0.25">
      <c r="C19" t="s">
        <v>12</v>
      </c>
      <c r="D19">
        <v>10</v>
      </c>
      <c r="E19">
        <v>1</v>
      </c>
    </row>
    <row r="20" spans="3:5" x14ac:dyDescent="0.25">
      <c r="C20" t="s">
        <v>12</v>
      </c>
      <c r="D20">
        <v>16</v>
      </c>
      <c r="E20">
        <v>1</v>
      </c>
    </row>
    <row r="21" spans="3:5" x14ac:dyDescent="0.25">
      <c r="C21" t="s">
        <v>12</v>
      </c>
      <c r="D21">
        <v>17</v>
      </c>
      <c r="E21">
        <v>1</v>
      </c>
    </row>
    <row r="22" spans="3:5" x14ac:dyDescent="0.25">
      <c r="C22" t="s">
        <v>12</v>
      </c>
      <c r="D22">
        <v>18</v>
      </c>
      <c r="E22">
        <v>1</v>
      </c>
    </row>
    <row r="23" spans="3:5" x14ac:dyDescent="0.25">
      <c r="C23" t="s">
        <v>12</v>
      </c>
      <c r="D23">
        <v>21</v>
      </c>
      <c r="E23">
        <v>1</v>
      </c>
    </row>
    <row r="24" spans="3:5" x14ac:dyDescent="0.25">
      <c r="C24" t="s">
        <v>12</v>
      </c>
      <c r="D24">
        <v>24</v>
      </c>
      <c r="E24">
        <v>1</v>
      </c>
    </row>
    <row r="25" spans="3:5" x14ac:dyDescent="0.25">
      <c r="C25" t="s">
        <v>12</v>
      </c>
      <c r="D25">
        <v>25</v>
      </c>
      <c r="E25">
        <v>1</v>
      </c>
    </row>
    <row r="26" spans="3:5" x14ac:dyDescent="0.25">
      <c r="C26" t="s">
        <v>12</v>
      </c>
      <c r="D26">
        <v>26</v>
      </c>
      <c r="E26">
        <v>1</v>
      </c>
    </row>
    <row r="27" spans="3:5" x14ac:dyDescent="0.25">
      <c r="C27" t="s">
        <v>12</v>
      </c>
      <c r="D27">
        <v>28</v>
      </c>
      <c r="E27">
        <v>1</v>
      </c>
    </row>
    <row r="28" spans="3:5" x14ac:dyDescent="0.25">
      <c r="C28" t="s">
        <v>48</v>
      </c>
      <c r="D28">
        <v>3</v>
      </c>
      <c r="E28">
        <v>1</v>
      </c>
    </row>
    <row r="29" spans="3:5" x14ac:dyDescent="0.25">
      <c r="C29" t="s">
        <v>48</v>
      </c>
      <c r="D29">
        <v>4</v>
      </c>
      <c r="E29">
        <v>1</v>
      </c>
    </row>
    <row r="30" spans="3:5" x14ac:dyDescent="0.25">
      <c r="C30" t="s">
        <v>48</v>
      </c>
      <c r="D30">
        <v>5</v>
      </c>
      <c r="E30">
        <v>1</v>
      </c>
    </row>
    <row r="31" spans="3:5" x14ac:dyDescent="0.25">
      <c r="C31" t="s">
        <v>48</v>
      </c>
      <c r="D31">
        <v>7</v>
      </c>
      <c r="E31">
        <v>1</v>
      </c>
    </row>
    <row r="32" spans="3:5" x14ac:dyDescent="0.25">
      <c r="C32" t="s">
        <v>48</v>
      </c>
      <c r="D32">
        <v>8</v>
      </c>
      <c r="E32">
        <v>1</v>
      </c>
    </row>
    <row r="33" spans="3:5" x14ac:dyDescent="0.25">
      <c r="C33" t="s">
        <v>48</v>
      </c>
      <c r="D33">
        <v>11</v>
      </c>
      <c r="E33">
        <v>1</v>
      </c>
    </row>
    <row r="34" spans="3:5" x14ac:dyDescent="0.25">
      <c r="C34" t="s">
        <v>48</v>
      </c>
      <c r="D34">
        <v>13</v>
      </c>
      <c r="E34">
        <v>1</v>
      </c>
    </row>
    <row r="35" spans="3:5" x14ac:dyDescent="0.25">
      <c r="C35" t="s">
        <v>48</v>
      </c>
      <c r="D35">
        <v>14</v>
      </c>
      <c r="E35">
        <v>1</v>
      </c>
    </row>
    <row r="36" spans="3:5" x14ac:dyDescent="0.25">
      <c r="C36" t="s">
        <v>48</v>
      </c>
      <c r="D36">
        <v>15</v>
      </c>
      <c r="E36">
        <v>1</v>
      </c>
    </row>
    <row r="37" spans="3:5" x14ac:dyDescent="0.25">
      <c r="C37" t="s">
        <v>48</v>
      </c>
      <c r="D37">
        <v>17</v>
      </c>
      <c r="E37">
        <v>1</v>
      </c>
    </row>
    <row r="38" spans="3:5" x14ac:dyDescent="0.25">
      <c r="C38" t="s">
        <v>48</v>
      </c>
      <c r="D38">
        <v>20</v>
      </c>
      <c r="E38">
        <v>1</v>
      </c>
    </row>
    <row r="39" spans="3:5" x14ac:dyDescent="0.25">
      <c r="C39" t="s">
        <v>48</v>
      </c>
      <c r="D39">
        <v>21</v>
      </c>
      <c r="E39">
        <v>1</v>
      </c>
    </row>
    <row r="40" spans="3:5" x14ac:dyDescent="0.25">
      <c r="C40" t="s">
        <v>48</v>
      </c>
      <c r="D40">
        <v>23</v>
      </c>
      <c r="E40">
        <v>1</v>
      </c>
    </row>
    <row r="41" spans="3:5" x14ac:dyDescent="0.25">
      <c r="C41" t="s">
        <v>48</v>
      </c>
      <c r="D41">
        <v>24</v>
      </c>
      <c r="E41">
        <v>1</v>
      </c>
    </row>
    <row r="42" spans="3:5" x14ac:dyDescent="0.25">
      <c r="C42" t="s">
        <v>296</v>
      </c>
      <c r="D42">
        <v>2</v>
      </c>
      <c r="E42">
        <v>1</v>
      </c>
    </row>
    <row r="43" spans="3:5" x14ac:dyDescent="0.25">
      <c r="C43" t="s">
        <v>296</v>
      </c>
      <c r="D43">
        <v>3</v>
      </c>
      <c r="E43">
        <v>1</v>
      </c>
    </row>
    <row r="44" spans="3:5" x14ac:dyDescent="0.25">
      <c r="C44" t="s">
        <v>296</v>
      </c>
      <c r="D44">
        <v>6</v>
      </c>
      <c r="E44">
        <v>1</v>
      </c>
    </row>
    <row r="45" spans="3:5" x14ac:dyDescent="0.25">
      <c r="C45" t="s">
        <v>296</v>
      </c>
      <c r="D45">
        <v>10</v>
      </c>
      <c r="E45">
        <v>1</v>
      </c>
    </row>
    <row r="46" spans="3:5" x14ac:dyDescent="0.25">
      <c r="C46" t="s">
        <v>296</v>
      </c>
      <c r="D46">
        <v>12</v>
      </c>
      <c r="E46">
        <v>1</v>
      </c>
    </row>
    <row r="47" spans="3:5" x14ac:dyDescent="0.25">
      <c r="C47" t="s">
        <v>296</v>
      </c>
      <c r="D47">
        <v>15</v>
      </c>
      <c r="E47">
        <v>1</v>
      </c>
    </row>
    <row r="48" spans="3:5" x14ac:dyDescent="0.25">
      <c r="C48" t="s">
        <v>296</v>
      </c>
      <c r="D48">
        <v>16</v>
      </c>
      <c r="E48">
        <v>1</v>
      </c>
    </row>
    <row r="49" spans="3:5" x14ac:dyDescent="0.25">
      <c r="C49" t="s">
        <v>296</v>
      </c>
      <c r="D49">
        <v>17</v>
      </c>
      <c r="E49">
        <v>1</v>
      </c>
    </row>
    <row r="50" spans="3:5" x14ac:dyDescent="0.25">
      <c r="C50" t="s">
        <v>296</v>
      </c>
      <c r="D50">
        <v>20</v>
      </c>
      <c r="E50">
        <v>1</v>
      </c>
    </row>
    <row r="51" spans="3:5" x14ac:dyDescent="0.25">
      <c r="C51" t="s">
        <v>296</v>
      </c>
      <c r="D51">
        <v>23</v>
      </c>
      <c r="E51">
        <v>1</v>
      </c>
    </row>
    <row r="52" spans="3:5" x14ac:dyDescent="0.25">
      <c r="C52" t="s">
        <v>296</v>
      </c>
      <c r="D52">
        <v>24</v>
      </c>
      <c r="E52">
        <v>1</v>
      </c>
    </row>
    <row r="53" spans="3:5" x14ac:dyDescent="0.25">
      <c r="C53" t="s">
        <v>17</v>
      </c>
      <c r="D53">
        <v>1</v>
      </c>
      <c r="E53">
        <v>1</v>
      </c>
    </row>
    <row r="54" spans="3:5" x14ac:dyDescent="0.25">
      <c r="C54" t="s">
        <v>17</v>
      </c>
      <c r="D54">
        <v>3</v>
      </c>
      <c r="E54">
        <v>1</v>
      </c>
    </row>
    <row r="55" spans="3:5" x14ac:dyDescent="0.25">
      <c r="C55" t="s">
        <v>17</v>
      </c>
      <c r="D55">
        <v>4</v>
      </c>
      <c r="E55">
        <v>1</v>
      </c>
    </row>
    <row r="56" spans="3:5" x14ac:dyDescent="0.25">
      <c r="C56" t="s">
        <v>17</v>
      </c>
      <c r="D56">
        <v>5</v>
      </c>
      <c r="E56">
        <v>1</v>
      </c>
    </row>
    <row r="57" spans="3:5" x14ac:dyDescent="0.25">
      <c r="C57" t="s">
        <v>17</v>
      </c>
      <c r="D57">
        <v>9</v>
      </c>
      <c r="E57">
        <v>1</v>
      </c>
    </row>
    <row r="58" spans="3:5" x14ac:dyDescent="0.25">
      <c r="C58" t="s">
        <v>17</v>
      </c>
      <c r="D58">
        <v>10</v>
      </c>
      <c r="E58">
        <v>1</v>
      </c>
    </row>
    <row r="59" spans="3:5" x14ac:dyDescent="0.25">
      <c r="C59" t="s">
        <v>17</v>
      </c>
      <c r="D59">
        <v>14</v>
      </c>
      <c r="E59">
        <v>1</v>
      </c>
    </row>
    <row r="60" spans="3:5" x14ac:dyDescent="0.25">
      <c r="C60" t="s">
        <v>17</v>
      </c>
      <c r="D60">
        <v>17</v>
      </c>
      <c r="E60">
        <v>1</v>
      </c>
    </row>
    <row r="61" spans="3:5" x14ac:dyDescent="0.25">
      <c r="C61" t="s">
        <v>17</v>
      </c>
      <c r="D61">
        <v>18</v>
      </c>
      <c r="E61">
        <v>1</v>
      </c>
    </row>
    <row r="62" spans="3:5" x14ac:dyDescent="0.25">
      <c r="C62" t="s">
        <v>17</v>
      </c>
      <c r="D62">
        <v>20</v>
      </c>
      <c r="E62">
        <v>1</v>
      </c>
    </row>
    <row r="63" spans="3:5" x14ac:dyDescent="0.25">
      <c r="C63" t="s">
        <v>17</v>
      </c>
      <c r="D63">
        <v>26</v>
      </c>
      <c r="E63">
        <v>1</v>
      </c>
    </row>
    <row r="64" spans="3:5" x14ac:dyDescent="0.25">
      <c r="C64" t="s">
        <v>17</v>
      </c>
      <c r="D64">
        <v>28</v>
      </c>
      <c r="E64">
        <v>1</v>
      </c>
    </row>
    <row r="65" spans="3:5" x14ac:dyDescent="0.25">
      <c r="C65" t="s">
        <v>18</v>
      </c>
      <c r="D65">
        <v>3</v>
      </c>
      <c r="E65">
        <v>1</v>
      </c>
    </row>
    <row r="66" spans="3:5" x14ac:dyDescent="0.25">
      <c r="C66" t="s">
        <v>18</v>
      </c>
      <c r="D66">
        <v>4</v>
      </c>
      <c r="E66">
        <v>1</v>
      </c>
    </row>
    <row r="67" spans="3:5" x14ac:dyDescent="0.25">
      <c r="C67" t="s">
        <v>18</v>
      </c>
      <c r="D67">
        <v>5</v>
      </c>
      <c r="E67">
        <v>1</v>
      </c>
    </row>
    <row r="68" spans="3:5" x14ac:dyDescent="0.25">
      <c r="C68" t="s">
        <v>18</v>
      </c>
      <c r="D68">
        <v>6</v>
      </c>
      <c r="E68">
        <v>1</v>
      </c>
    </row>
    <row r="69" spans="3:5" x14ac:dyDescent="0.25">
      <c r="C69" t="s">
        <v>18</v>
      </c>
      <c r="D69">
        <v>7</v>
      </c>
      <c r="E69">
        <v>1</v>
      </c>
    </row>
    <row r="70" spans="3:5" x14ac:dyDescent="0.25">
      <c r="C70" t="s">
        <v>18</v>
      </c>
      <c r="D70">
        <v>8</v>
      </c>
      <c r="E70">
        <v>1</v>
      </c>
    </row>
    <row r="71" spans="3:5" x14ac:dyDescent="0.25">
      <c r="C71" t="s">
        <v>18</v>
      </c>
      <c r="D71">
        <v>9</v>
      </c>
      <c r="E71">
        <v>1</v>
      </c>
    </row>
    <row r="72" spans="3:5" x14ac:dyDescent="0.25">
      <c r="C72" t="s">
        <v>18</v>
      </c>
      <c r="D72">
        <v>11</v>
      </c>
      <c r="E72">
        <v>1</v>
      </c>
    </row>
    <row r="73" spans="3:5" x14ac:dyDescent="0.25">
      <c r="C73" t="s">
        <v>18</v>
      </c>
      <c r="D73">
        <v>13</v>
      </c>
      <c r="E73">
        <v>1</v>
      </c>
    </row>
    <row r="74" spans="3:5" x14ac:dyDescent="0.25">
      <c r="C74" t="s">
        <v>18</v>
      </c>
      <c r="D74">
        <v>14</v>
      </c>
      <c r="E74">
        <v>1</v>
      </c>
    </row>
    <row r="75" spans="3:5" x14ac:dyDescent="0.25">
      <c r="C75" t="s">
        <v>18</v>
      </c>
      <c r="D75">
        <v>15</v>
      </c>
      <c r="E75">
        <v>1</v>
      </c>
    </row>
    <row r="76" spans="3:5" x14ac:dyDescent="0.25">
      <c r="C76" t="s">
        <v>18</v>
      </c>
      <c r="D76">
        <v>20</v>
      </c>
      <c r="E76">
        <v>1</v>
      </c>
    </row>
    <row r="77" spans="3:5" x14ac:dyDescent="0.25">
      <c r="C77" t="s">
        <v>18</v>
      </c>
      <c r="D77">
        <v>21</v>
      </c>
      <c r="E77">
        <v>1</v>
      </c>
    </row>
    <row r="78" spans="3:5" x14ac:dyDescent="0.25">
      <c r="C78" t="s">
        <v>18</v>
      </c>
      <c r="D78">
        <v>22</v>
      </c>
      <c r="E78">
        <v>1</v>
      </c>
    </row>
    <row r="79" spans="3:5" x14ac:dyDescent="0.25">
      <c r="C79" t="s">
        <v>18</v>
      </c>
      <c r="D79">
        <v>23</v>
      </c>
      <c r="E79">
        <v>1</v>
      </c>
    </row>
    <row r="80" spans="3:5" x14ac:dyDescent="0.25">
      <c r="C80" t="s">
        <v>18</v>
      </c>
      <c r="D80">
        <v>25</v>
      </c>
      <c r="E80">
        <v>1</v>
      </c>
    </row>
    <row r="81" spans="3:5" x14ac:dyDescent="0.25">
      <c r="C81" t="s">
        <v>18</v>
      </c>
      <c r="D81">
        <v>26</v>
      </c>
      <c r="E81">
        <v>1</v>
      </c>
    </row>
    <row r="82" spans="3:5" x14ac:dyDescent="0.25">
      <c r="C82" t="s">
        <v>18</v>
      </c>
      <c r="D82">
        <v>27</v>
      </c>
      <c r="E82">
        <v>1</v>
      </c>
    </row>
    <row r="83" spans="3:5" x14ac:dyDescent="0.25">
      <c r="C83" t="s">
        <v>19</v>
      </c>
      <c r="D83">
        <v>1</v>
      </c>
      <c r="E83">
        <v>1</v>
      </c>
    </row>
    <row r="84" spans="3:5" x14ac:dyDescent="0.25">
      <c r="C84" t="s">
        <v>19</v>
      </c>
      <c r="D84">
        <v>2</v>
      </c>
      <c r="E84">
        <v>1</v>
      </c>
    </row>
    <row r="85" spans="3:5" x14ac:dyDescent="0.25">
      <c r="C85" t="s">
        <v>19</v>
      </c>
      <c r="D85">
        <v>4</v>
      </c>
      <c r="E85">
        <v>1</v>
      </c>
    </row>
    <row r="86" spans="3:5" x14ac:dyDescent="0.25">
      <c r="C86" t="s">
        <v>19</v>
      </c>
      <c r="D86">
        <v>5</v>
      </c>
      <c r="E86">
        <v>1</v>
      </c>
    </row>
    <row r="87" spans="3:5" x14ac:dyDescent="0.25">
      <c r="C87" t="s">
        <v>19</v>
      </c>
      <c r="D87">
        <v>8</v>
      </c>
      <c r="E87">
        <v>1</v>
      </c>
    </row>
    <row r="88" spans="3:5" x14ac:dyDescent="0.25">
      <c r="C88" t="s">
        <v>19</v>
      </c>
      <c r="D88">
        <v>11</v>
      </c>
      <c r="E88">
        <v>1</v>
      </c>
    </row>
    <row r="89" spans="3:5" x14ac:dyDescent="0.25">
      <c r="C89" t="s">
        <v>19</v>
      </c>
      <c r="D89">
        <v>12</v>
      </c>
      <c r="E89">
        <v>1</v>
      </c>
    </row>
    <row r="90" spans="3:5" x14ac:dyDescent="0.25">
      <c r="C90" t="s">
        <v>19</v>
      </c>
      <c r="D90">
        <v>13</v>
      </c>
      <c r="E90">
        <v>1</v>
      </c>
    </row>
    <row r="91" spans="3:5" x14ac:dyDescent="0.25">
      <c r="C91" t="s">
        <v>19</v>
      </c>
      <c r="D91">
        <v>14</v>
      </c>
      <c r="E91">
        <v>1</v>
      </c>
    </row>
    <row r="92" spans="3:5" x14ac:dyDescent="0.25">
      <c r="C92" t="s">
        <v>19</v>
      </c>
      <c r="D92">
        <v>16</v>
      </c>
      <c r="E92">
        <v>1</v>
      </c>
    </row>
    <row r="93" spans="3:5" x14ac:dyDescent="0.25">
      <c r="C93" t="s">
        <v>19</v>
      </c>
      <c r="D93">
        <v>17</v>
      </c>
      <c r="E93">
        <v>1</v>
      </c>
    </row>
    <row r="94" spans="3:5" x14ac:dyDescent="0.25">
      <c r="C94" t="s">
        <v>19</v>
      </c>
      <c r="D94">
        <v>19</v>
      </c>
      <c r="E94">
        <v>1</v>
      </c>
    </row>
    <row r="95" spans="3:5" x14ac:dyDescent="0.25">
      <c r="C95" t="s">
        <v>19</v>
      </c>
      <c r="D95">
        <v>20</v>
      </c>
      <c r="E95">
        <v>1</v>
      </c>
    </row>
    <row r="96" spans="3:5" x14ac:dyDescent="0.25">
      <c r="C96" t="s">
        <v>19</v>
      </c>
      <c r="D96">
        <v>23</v>
      </c>
      <c r="E96">
        <v>1</v>
      </c>
    </row>
    <row r="97" spans="3:5" x14ac:dyDescent="0.25">
      <c r="C97" t="s">
        <v>19</v>
      </c>
      <c r="D97">
        <v>25</v>
      </c>
      <c r="E97">
        <v>1</v>
      </c>
    </row>
    <row r="98" spans="3:5" x14ac:dyDescent="0.25">
      <c r="C98" t="s">
        <v>20</v>
      </c>
      <c r="D98">
        <v>1</v>
      </c>
      <c r="E98">
        <v>1</v>
      </c>
    </row>
    <row r="99" spans="3:5" x14ac:dyDescent="0.25">
      <c r="C99" t="s">
        <v>20</v>
      </c>
      <c r="D99">
        <v>2</v>
      </c>
      <c r="E99">
        <v>1</v>
      </c>
    </row>
    <row r="100" spans="3:5" x14ac:dyDescent="0.25">
      <c r="C100" t="s">
        <v>20</v>
      </c>
      <c r="D100">
        <v>3</v>
      </c>
      <c r="E100">
        <v>1</v>
      </c>
    </row>
    <row r="101" spans="3:5" x14ac:dyDescent="0.25">
      <c r="C101" t="s">
        <v>20</v>
      </c>
      <c r="D101">
        <v>4</v>
      </c>
      <c r="E101">
        <v>1</v>
      </c>
    </row>
    <row r="102" spans="3:5" x14ac:dyDescent="0.25">
      <c r="C102" t="s">
        <v>20</v>
      </c>
      <c r="D102">
        <v>7</v>
      </c>
      <c r="E102">
        <v>1</v>
      </c>
    </row>
    <row r="103" spans="3:5" x14ac:dyDescent="0.25">
      <c r="C103" t="s">
        <v>20</v>
      </c>
      <c r="D103">
        <v>8</v>
      </c>
      <c r="E103">
        <v>1</v>
      </c>
    </row>
    <row r="104" spans="3:5" x14ac:dyDescent="0.25">
      <c r="C104" t="s">
        <v>20</v>
      </c>
      <c r="D104">
        <v>9</v>
      </c>
      <c r="E104">
        <v>1</v>
      </c>
    </row>
    <row r="105" spans="3:5" x14ac:dyDescent="0.25">
      <c r="C105" t="s">
        <v>20</v>
      </c>
      <c r="D105">
        <v>10</v>
      </c>
      <c r="E105">
        <v>1</v>
      </c>
    </row>
    <row r="106" spans="3:5" x14ac:dyDescent="0.25">
      <c r="C106" t="s">
        <v>20</v>
      </c>
      <c r="D106">
        <v>12</v>
      </c>
      <c r="E106">
        <v>1</v>
      </c>
    </row>
    <row r="107" spans="3:5" x14ac:dyDescent="0.25">
      <c r="C107" t="s">
        <v>20</v>
      </c>
      <c r="D107">
        <v>13</v>
      </c>
      <c r="E107">
        <v>1</v>
      </c>
    </row>
    <row r="108" spans="3:5" x14ac:dyDescent="0.25">
      <c r="C108" t="s">
        <v>20</v>
      </c>
      <c r="D108">
        <v>14</v>
      </c>
      <c r="E108">
        <v>1</v>
      </c>
    </row>
    <row r="109" spans="3:5" x14ac:dyDescent="0.25">
      <c r="C109" t="s">
        <v>20</v>
      </c>
      <c r="D109">
        <v>15</v>
      </c>
      <c r="E109">
        <v>1</v>
      </c>
    </row>
    <row r="110" spans="3:5" x14ac:dyDescent="0.25">
      <c r="C110" t="s">
        <v>20</v>
      </c>
      <c r="D110">
        <v>16</v>
      </c>
      <c r="E110">
        <v>1</v>
      </c>
    </row>
    <row r="111" spans="3:5" x14ac:dyDescent="0.25">
      <c r="C111" t="s">
        <v>20</v>
      </c>
      <c r="D111">
        <v>19</v>
      </c>
      <c r="E111">
        <v>1</v>
      </c>
    </row>
    <row r="112" spans="3:5" x14ac:dyDescent="0.25">
      <c r="C112" t="s">
        <v>20</v>
      </c>
      <c r="D112">
        <v>19</v>
      </c>
      <c r="E112">
        <v>1</v>
      </c>
    </row>
    <row r="113" spans="3:5" x14ac:dyDescent="0.25">
      <c r="C113" t="s">
        <v>20</v>
      </c>
      <c r="D113">
        <v>20</v>
      </c>
      <c r="E113">
        <v>1</v>
      </c>
    </row>
    <row r="114" spans="3:5" x14ac:dyDescent="0.25">
      <c r="C114" t="s">
        <v>20</v>
      </c>
      <c r="D114">
        <v>21</v>
      </c>
      <c r="E114">
        <v>1</v>
      </c>
    </row>
    <row r="115" spans="3:5" x14ac:dyDescent="0.25">
      <c r="C115" t="s">
        <v>20</v>
      </c>
      <c r="D115">
        <v>22</v>
      </c>
      <c r="E115">
        <v>1</v>
      </c>
    </row>
    <row r="116" spans="3:5" x14ac:dyDescent="0.25">
      <c r="C116" t="s">
        <v>20</v>
      </c>
      <c r="D116">
        <v>23</v>
      </c>
      <c r="E116">
        <v>1</v>
      </c>
    </row>
    <row r="117" spans="3:5" x14ac:dyDescent="0.25">
      <c r="C117" t="s">
        <v>20</v>
      </c>
      <c r="D117">
        <v>24</v>
      </c>
      <c r="E117">
        <v>1</v>
      </c>
    </row>
    <row r="118" spans="3:5" x14ac:dyDescent="0.25">
      <c r="C118" t="s">
        <v>20</v>
      </c>
      <c r="D118">
        <v>25</v>
      </c>
      <c r="E118">
        <v>1</v>
      </c>
    </row>
    <row r="119" spans="3:5" x14ac:dyDescent="0.25">
      <c r="C119" t="s">
        <v>20</v>
      </c>
      <c r="D119">
        <v>26</v>
      </c>
      <c r="E119">
        <v>1</v>
      </c>
    </row>
    <row r="120" spans="3:5" x14ac:dyDescent="0.25">
      <c r="C120" t="s">
        <v>20</v>
      </c>
      <c r="D120">
        <v>27</v>
      </c>
      <c r="E120">
        <v>1</v>
      </c>
    </row>
    <row r="121" spans="3:5" x14ac:dyDescent="0.25">
      <c r="C121" t="s">
        <v>20</v>
      </c>
      <c r="D121">
        <v>28</v>
      </c>
      <c r="E121">
        <v>1</v>
      </c>
    </row>
    <row r="122" spans="3:5" x14ac:dyDescent="0.25">
      <c r="C122" t="s">
        <v>106</v>
      </c>
      <c r="D122">
        <v>1</v>
      </c>
      <c r="E122">
        <v>1</v>
      </c>
    </row>
    <row r="123" spans="3:5" x14ac:dyDescent="0.25">
      <c r="C123" t="s">
        <v>106</v>
      </c>
      <c r="D123">
        <v>2</v>
      </c>
      <c r="E123">
        <v>1</v>
      </c>
    </row>
    <row r="124" spans="3:5" x14ac:dyDescent="0.25">
      <c r="C124" t="s">
        <v>106</v>
      </c>
      <c r="D124">
        <v>2</v>
      </c>
      <c r="E124">
        <v>1</v>
      </c>
    </row>
    <row r="125" spans="3:5" x14ac:dyDescent="0.25">
      <c r="C125" t="s">
        <v>106</v>
      </c>
      <c r="D125">
        <v>8</v>
      </c>
      <c r="E125">
        <v>1</v>
      </c>
    </row>
    <row r="126" spans="3:5" x14ac:dyDescent="0.25">
      <c r="C126" t="s">
        <v>106</v>
      </c>
      <c r="D126">
        <v>13</v>
      </c>
      <c r="E126">
        <v>1</v>
      </c>
    </row>
    <row r="127" spans="3:5" x14ac:dyDescent="0.25">
      <c r="C127" t="s">
        <v>106</v>
      </c>
      <c r="D127">
        <v>14</v>
      </c>
      <c r="E127">
        <v>1</v>
      </c>
    </row>
    <row r="128" spans="3:5" x14ac:dyDescent="0.25">
      <c r="C128" t="s">
        <v>106</v>
      </c>
      <c r="D128">
        <v>15</v>
      </c>
      <c r="E128">
        <v>1</v>
      </c>
    </row>
    <row r="129" spans="3:5" x14ac:dyDescent="0.25">
      <c r="C129" t="s">
        <v>106</v>
      </c>
      <c r="D129">
        <v>17</v>
      </c>
      <c r="E129">
        <v>1</v>
      </c>
    </row>
    <row r="130" spans="3:5" x14ac:dyDescent="0.25">
      <c r="C130" t="s">
        <v>106</v>
      </c>
      <c r="D130">
        <v>22</v>
      </c>
      <c r="E130">
        <v>1</v>
      </c>
    </row>
    <row r="131" spans="3:5" x14ac:dyDescent="0.25">
      <c r="C131" t="s">
        <v>106</v>
      </c>
      <c r="D131">
        <v>23</v>
      </c>
      <c r="E131">
        <v>1</v>
      </c>
    </row>
    <row r="132" spans="3:5" x14ac:dyDescent="0.25">
      <c r="C132" t="s">
        <v>106</v>
      </c>
      <c r="D132">
        <v>24</v>
      </c>
      <c r="E132">
        <v>1</v>
      </c>
    </row>
    <row r="133" spans="3:5" x14ac:dyDescent="0.25">
      <c r="C133" t="s">
        <v>106</v>
      </c>
      <c r="D133">
        <v>25</v>
      </c>
      <c r="E133">
        <v>1</v>
      </c>
    </row>
    <row r="134" spans="3:5" x14ac:dyDescent="0.25">
      <c r="C134" t="s">
        <v>106</v>
      </c>
      <c r="D134">
        <v>26</v>
      </c>
      <c r="E134">
        <v>1</v>
      </c>
    </row>
    <row r="135" spans="3:5" x14ac:dyDescent="0.25">
      <c r="C135" t="s">
        <v>106</v>
      </c>
      <c r="D135">
        <v>27</v>
      </c>
      <c r="E135">
        <v>1</v>
      </c>
    </row>
    <row r="136" spans="3:5" x14ac:dyDescent="0.25">
      <c r="C136" t="s">
        <v>200</v>
      </c>
      <c r="D136">
        <v>2</v>
      </c>
      <c r="E136">
        <v>1</v>
      </c>
    </row>
    <row r="137" spans="3:5" x14ac:dyDescent="0.25">
      <c r="C137" t="s">
        <v>200</v>
      </c>
      <c r="D137">
        <v>3</v>
      </c>
      <c r="E137">
        <v>1</v>
      </c>
    </row>
    <row r="138" spans="3:5" x14ac:dyDescent="0.25">
      <c r="C138" t="s">
        <v>200</v>
      </c>
      <c r="D138">
        <v>4</v>
      </c>
      <c r="E138">
        <v>1</v>
      </c>
    </row>
    <row r="139" spans="3:5" x14ac:dyDescent="0.25">
      <c r="C139" t="s">
        <v>200</v>
      </c>
      <c r="D139">
        <v>7</v>
      </c>
      <c r="E139">
        <v>1</v>
      </c>
    </row>
    <row r="140" spans="3:5" x14ac:dyDescent="0.25">
      <c r="C140" t="s">
        <v>200</v>
      </c>
      <c r="D140">
        <v>9</v>
      </c>
      <c r="E140">
        <v>1</v>
      </c>
    </row>
    <row r="141" spans="3:5" x14ac:dyDescent="0.25">
      <c r="C141" t="s">
        <v>200</v>
      </c>
      <c r="D141">
        <v>15</v>
      </c>
      <c r="E141">
        <v>1</v>
      </c>
    </row>
    <row r="142" spans="3:5" x14ac:dyDescent="0.25">
      <c r="C142" t="s">
        <v>200</v>
      </c>
      <c r="D142">
        <v>16</v>
      </c>
      <c r="E142">
        <v>1</v>
      </c>
    </row>
    <row r="143" spans="3:5" x14ac:dyDescent="0.25">
      <c r="C143" t="s">
        <v>200</v>
      </c>
      <c r="D143">
        <v>17</v>
      </c>
      <c r="E143">
        <v>1</v>
      </c>
    </row>
    <row r="144" spans="3:5" x14ac:dyDescent="0.25">
      <c r="C144" t="s">
        <v>200</v>
      </c>
      <c r="D144">
        <v>18</v>
      </c>
      <c r="E144">
        <v>1</v>
      </c>
    </row>
    <row r="145" spans="3:5" x14ac:dyDescent="0.25">
      <c r="C145" t="s">
        <v>200</v>
      </c>
      <c r="D145">
        <v>23</v>
      </c>
      <c r="E145">
        <v>1</v>
      </c>
    </row>
    <row r="146" spans="3:5" x14ac:dyDescent="0.25">
      <c r="C146" t="s">
        <v>200</v>
      </c>
      <c r="D146">
        <v>24</v>
      </c>
      <c r="E146">
        <v>1</v>
      </c>
    </row>
    <row r="147" spans="3:5" x14ac:dyDescent="0.25">
      <c r="C147" t="s">
        <v>200</v>
      </c>
      <c r="D147">
        <v>26</v>
      </c>
      <c r="E147">
        <v>1</v>
      </c>
    </row>
    <row r="148" spans="3:5" x14ac:dyDescent="0.25">
      <c r="C148" t="s">
        <v>21</v>
      </c>
      <c r="D148">
        <v>1</v>
      </c>
      <c r="E148">
        <v>1</v>
      </c>
    </row>
    <row r="149" spans="3:5" x14ac:dyDescent="0.25">
      <c r="C149" t="s">
        <v>21</v>
      </c>
      <c r="D149">
        <v>4</v>
      </c>
      <c r="E149">
        <v>1</v>
      </c>
    </row>
    <row r="150" spans="3:5" x14ac:dyDescent="0.25">
      <c r="C150" t="s">
        <v>21</v>
      </c>
      <c r="D150">
        <v>5</v>
      </c>
      <c r="E150">
        <v>1</v>
      </c>
    </row>
    <row r="151" spans="3:5" x14ac:dyDescent="0.25">
      <c r="C151" t="s">
        <v>21</v>
      </c>
      <c r="D151">
        <v>10</v>
      </c>
      <c r="E151">
        <v>1</v>
      </c>
    </row>
    <row r="152" spans="3:5" x14ac:dyDescent="0.25">
      <c r="C152" t="s">
        <v>21</v>
      </c>
      <c r="D152">
        <v>13</v>
      </c>
      <c r="E152">
        <v>1</v>
      </c>
    </row>
    <row r="153" spans="3:5" x14ac:dyDescent="0.25">
      <c r="C153" t="s">
        <v>21</v>
      </c>
      <c r="D153">
        <v>15</v>
      </c>
      <c r="E153">
        <v>1</v>
      </c>
    </row>
    <row r="154" spans="3:5" x14ac:dyDescent="0.25">
      <c r="C154" t="s">
        <v>21</v>
      </c>
      <c r="D154">
        <v>16</v>
      </c>
      <c r="E154">
        <v>1</v>
      </c>
    </row>
    <row r="155" spans="3:5" x14ac:dyDescent="0.25">
      <c r="C155" t="s">
        <v>21</v>
      </c>
      <c r="D155">
        <v>18</v>
      </c>
      <c r="E155">
        <v>1</v>
      </c>
    </row>
    <row r="156" spans="3:5" x14ac:dyDescent="0.25">
      <c r="C156" t="s">
        <v>21</v>
      </c>
      <c r="D156">
        <v>18</v>
      </c>
      <c r="E156">
        <v>1</v>
      </c>
    </row>
    <row r="157" spans="3:5" x14ac:dyDescent="0.25">
      <c r="C157" t="s">
        <v>21</v>
      </c>
      <c r="D157">
        <v>23</v>
      </c>
      <c r="E157">
        <v>1</v>
      </c>
    </row>
    <row r="158" spans="3:5" x14ac:dyDescent="0.25">
      <c r="C158" t="s">
        <v>21</v>
      </c>
      <c r="D158">
        <v>26</v>
      </c>
      <c r="E158">
        <v>1</v>
      </c>
    </row>
    <row r="159" spans="3:5" x14ac:dyDescent="0.25">
      <c r="C159" t="s">
        <v>22</v>
      </c>
      <c r="D159">
        <v>2</v>
      </c>
      <c r="E159">
        <v>1</v>
      </c>
    </row>
    <row r="160" spans="3:5" x14ac:dyDescent="0.25">
      <c r="C160" t="s">
        <v>22</v>
      </c>
      <c r="D160">
        <v>7</v>
      </c>
      <c r="E160">
        <v>1</v>
      </c>
    </row>
    <row r="161" spans="3:5" x14ac:dyDescent="0.25">
      <c r="C161" t="s">
        <v>22</v>
      </c>
      <c r="D161">
        <v>13</v>
      </c>
      <c r="E161">
        <v>1</v>
      </c>
    </row>
    <row r="162" spans="3:5" x14ac:dyDescent="0.25">
      <c r="C162" t="s">
        <v>22</v>
      </c>
      <c r="D162">
        <v>19</v>
      </c>
      <c r="E162">
        <v>1</v>
      </c>
    </row>
    <row r="163" spans="3:5" x14ac:dyDescent="0.25">
      <c r="C163" t="s">
        <v>22</v>
      </c>
      <c r="D163">
        <v>21</v>
      </c>
      <c r="E163">
        <v>1</v>
      </c>
    </row>
    <row r="164" spans="3:5" x14ac:dyDescent="0.25">
      <c r="C164" t="s">
        <v>22</v>
      </c>
      <c r="D164">
        <v>22</v>
      </c>
      <c r="E164">
        <v>1</v>
      </c>
    </row>
    <row r="165" spans="3:5" x14ac:dyDescent="0.25">
      <c r="C165" t="s">
        <v>25</v>
      </c>
      <c r="D165">
        <v>1</v>
      </c>
      <c r="E165">
        <v>1</v>
      </c>
    </row>
    <row r="166" spans="3:5" x14ac:dyDescent="0.25">
      <c r="C166" t="s">
        <v>25</v>
      </c>
      <c r="D166">
        <v>2</v>
      </c>
      <c r="E166">
        <v>1</v>
      </c>
    </row>
    <row r="167" spans="3:5" x14ac:dyDescent="0.25">
      <c r="C167" t="s">
        <v>25</v>
      </c>
      <c r="D167">
        <v>3</v>
      </c>
      <c r="E167">
        <v>1</v>
      </c>
    </row>
    <row r="168" spans="3:5" x14ac:dyDescent="0.25">
      <c r="C168" t="s">
        <v>25</v>
      </c>
      <c r="D168">
        <v>5</v>
      </c>
      <c r="E168">
        <v>1</v>
      </c>
    </row>
    <row r="169" spans="3:5" x14ac:dyDescent="0.25">
      <c r="C169" t="s">
        <v>25</v>
      </c>
      <c r="D169">
        <v>7</v>
      </c>
      <c r="E169">
        <v>1</v>
      </c>
    </row>
    <row r="170" spans="3:5" x14ac:dyDescent="0.25">
      <c r="C170" t="s">
        <v>25</v>
      </c>
      <c r="D170">
        <v>9</v>
      </c>
      <c r="E170">
        <v>1</v>
      </c>
    </row>
    <row r="171" spans="3:5" x14ac:dyDescent="0.25">
      <c r="C171" t="s">
        <v>25</v>
      </c>
      <c r="D171">
        <v>11</v>
      </c>
      <c r="E171">
        <v>1</v>
      </c>
    </row>
    <row r="172" spans="3:5" x14ac:dyDescent="0.25">
      <c r="C172" t="s">
        <v>25</v>
      </c>
      <c r="D172">
        <v>15</v>
      </c>
      <c r="E172">
        <v>1</v>
      </c>
    </row>
    <row r="173" spans="3:5" x14ac:dyDescent="0.25">
      <c r="C173" t="s">
        <v>25</v>
      </c>
      <c r="D173">
        <v>15</v>
      </c>
      <c r="E173">
        <v>1</v>
      </c>
    </row>
    <row r="174" spans="3:5" x14ac:dyDescent="0.25">
      <c r="C174" t="s">
        <v>25</v>
      </c>
      <c r="D174">
        <v>16</v>
      </c>
      <c r="E174">
        <v>1</v>
      </c>
    </row>
    <row r="175" spans="3:5" x14ac:dyDescent="0.25">
      <c r="C175" t="s">
        <v>25</v>
      </c>
      <c r="D175">
        <v>16</v>
      </c>
      <c r="E175">
        <v>1</v>
      </c>
    </row>
    <row r="176" spans="3:5" x14ac:dyDescent="0.25">
      <c r="C176" t="s">
        <v>25</v>
      </c>
      <c r="D176">
        <v>17</v>
      </c>
      <c r="E176">
        <v>1</v>
      </c>
    </row>
    <row r="177" spans="3:5" x14ac:dyDescent="0.25">
      <c r="C177" t="s">
        <v>25</v>
      </c>
      <c r="D177">
        <v>18</v>
      </c>
      <c r="E177">
        <v>1</v>
      </c>
    </row>
    <row r="178" spans="3:5" x14ac:dyDescent="0.25">
      <c r="C178" t="s">
        <v>25</v>
      </c>
      <c r="D178">
        <v>20</v>
      </c>
      <c r="E178">
        <v>1</v>
      </c>
    </row>
    <row r="179" spans="3:5" x14ac:dyDescent="0.25">
      <c r="C179" t="s">
        <v>25</v>
      </c>
      <c r="D179">
        <v>21</v>
      </c>
      <c r="E179">
        <v>1</v>
      </c>
    </row>
    <row r="180" spans="3:5" x14ac:dyDescent="0.25">
      <c r="C180" t="s">
        <v>25</v>
      </c>
      <c r="D180">
        <v>22</v>
      </c>
      <c r="E180">
        <v>1</v>
      </c>
    </row>
    <row r="181" spans="3:5" x14ac:dyDescent="0.25">
      <c r="C181" t="s">
        <v>25</v>
      </c>
      <c r="D181">
        <v>23</v>
      </c>
      <c r="E181">
        <v>1</v>
      </c>
    </row>
    <row r="182" spans="3:5" x14ac:dyDescent="0.25">
      <c r="C182" t="s">
        <v>25</v>
      </c>
      <c r="D182">
        <v>25</v>
      </c>
      <c r="E182">
        <v>1</v>
      </c>
    </row>
    <row r="183" spans="3:5" x14ac:dyDescent="0.25">
      <c r="C183" t="s">
        <v>25</v>
      </c>
      <c r="D183">
        <v>26</v>
      </c>
      <c r="E183">
        <v>1</v>
      </c>
    </row>
    <row r="184" spans="3:5" x14ac:dyDescent="0.25">
      <c r="C184" t="s">
        <v>25</v>
      </c>
      <c r="D184">
        <v>27</v>
      </c>
      <c r="E184">
        <v>1</v>
      </c>
    </row>
    <row r="185" spans="3:5" x14ac:dyDescent="0.25">
      <c r="C185" t="s">
        <v>26</v>
      </c>
      <c r="D185">
        <v>1</v>
      </c>
      <c r="E185">
        <v>1</v>
      </c>
    </row>
    <row r="186" spans="3:5" x14ac:dyDescent="0.25">
      <c r="C186" t="s">
        <v>26</v>
      </c>
      <c r="D186">
        <v>2</v>
      </c>
      <c r="E186">
        <v>1</v>
      </c>
    </row>
    <row r="187" spans="3:5" x14ac:dyDescent="0.25">
      <c r="C187" t="s">
        <v>26</v>
      </c>
      <c r="D187">
        <v>3</v>
      </c>
      <c r="E187">
        <v>1</v>
      </c>
    </row>
    <row r="188" spans="3:5" x14ac:dyDescent="0.25">
      <c r="C188" t="s">
        <v>26</v>
      </c>
      <c r="D188">
        <v>5</v>
      </c>
      <c r="E188">
        <v>1</v>
      </c>
    </row>
    <row r="189" spans="3:5" x14ac:dyDescent="0.25">
      <c r="C189" t="s">
        <v>26</v>
      </c>
      <c r="D189">
        <v>7</v>
      </c>
      <c r="E189">
        <v>1</v>
      </c>
    </row>
    <row r="190" spans="3:5" x14ac:dyDescent="0.25">
      <c r="C190" t="s">
        <v>26</v>
      </c>
      <c r="D190">
        <v>8</v>
      </c>
      <c r="E190">
        <v>1</v>
      </c>
    </row>
    <row r="191" spans="3:5" x14ac:dyDescent="0.25">
      <c r="C191" t="s">
        <v>26</v>
      </c>
      <c r="D191">
        <v>9</v>
      </c>
      <c r="E191">
        <v>1</v>
      </c>
    </row>
    <row r="192" spans="3:5" x14ac:dyDescent="0.25">
      <c r="C192" t="s">
        <v>26</v>
      </c>
      <c r="D192">
        <v>9</v>
      </c>
      <c r="E192">
        <v>1</v>
      </c>
    </row>
    <row r="193" spans="3:5" x14ac:dyDescent="0.25">
      <c r="C193" t="s">
        <v>26</v>
      </c>
      <c r="D193">
        <v>11</v>
      </c>
      <c r="E193">
        <v>1</v>
      </c>
    </row>
    <row r="194" spans="3:5" x14ac:dyDescent="0.25">
      <c r="C194" t="s">
        <v>26</v>
      </c>
      <c r="D194">
        <v>12</v>
      </c>
      <c r="E194">
        <v>1</v>
      </c>
    </row>
    <row r="195" spans="3:5" x14ac:dyDescent="0.25">
      <c r="C195" t="s">
        <v>26</v>
      </c>
      <c r="D195">
        <v>14</v>
      </c>
      <c r="E195">
        <v>1</v>
      </c>
    </row>
    <row r="196" spans="3:5" x14ac:dyDescent="0.25">
      <c r="C196" t="s">
        <v>26</v>
      </c>
      <c r="D196">
        <v>15</v>
      </c>
      <c r="E196">
        <v>1</v>
      </c>
    </row>
    <row r="197" spans="3:5" x14ac:dyDescent="0.25">
      <c r="C197" t="s">
        <v>26</v>
      </c>
      <c r="D197">
        <v>16</v>
      </c>
      <c r="E197">
        <v>1</v>
      </c>
    </row>
    <row r="198" spans="3:5" x14ac:dyDescent="0.25">
      <c r="C198" t="s">
        <v>26</v>
      </c>
      <c r="D198">
        <v>18</v>
      </c>
      <c r="E198">
        <v>1</v>
      </c>
    </row>
    <row r="199" spans="3:5" x14ac:dyDescent="0.25">
      <c r="C199" t="s">
        <v>26</v>
      </c>
      <c r="D199">
        <v>19</v>
      </c>
      <c r="E199">
        <v>1</v>
      </c>
    </row>
    <row r="200" spans="3:5" x14ac:dyDescent="0.25">
      <c r="C200" t="s">
        <v>26</v>
      </c>
      <c r="D200">
        <v>22</v>
      </c>
      <c r="E200">
        <v>1</v>
      </c>
    </row>
    <row r="201" spans="3:5" x14ac:dyDescent="0.25">
      <c r="C201" t="s">
        <v>26</v>
      </c>
      <c r="D201">
        <v>23</v>
      </c>
      <c r="E201">
        <v>1</v>
      </c>
    </row>
    <row r="202" spans="3:5" x14ac:dyDescent="0.25">
      <c r="C202" t="s">
        <v>26</v>
      </c>
      <c r="D202">
        <v>25</v>
      </c>
      <c r="E202">
        <v>1</v>
      </c>
    </row>
    <row r="203" spans="3:5" x14ac:dyDescent="0.25">
      <c r="C203" t="s">
        <v>27</v>
      </c>
      <c r="D203">
        <v>2</v>
      </c>
      <c r="E203">
        <v>1</v>
      </c>
    </row>
    <row r="204" spans="3:5" x14ac:dyDescent="0.25">
      <c r="C204" t="s">
        <v>27</v>
      </c>
      <c r="D204">
        <v>3</v>
      </c>
      <c r="E204">
        <v>1</v>
      </c>
    </row>
    <row r="205" spans="3:5" x14ac:dyDescent="0.25">
      <c r="C205" t="s">
        <v>27</v>
      </c>
      <c r="D205">
        <v>5</v>
      </c>
      <c r="E205">
        <v>1</v>
      </c>
    </row>
    <row r="206" spans="3:5" x14ac:dyDescent="0.25">
      <c r="C206" t="s">
        <v>27</v>
      </c>
      <c r="D206">
        <v>6</v>
      </c>
      <c r="E206">
        <v>1</v>
      </c>
    </row>
    <row r="207" spans="3:5" x14ac:dyDescent="0.25">
      <c r="C207" t="s">
        <v>27</v>
      </c>
      <c r="D207">
        <v>7</v>
      </c>
      <c r="E207">
        <v>1</v>
      </c>
    </row>
    <row r="208" spans="3:5" x14ac:dyDescent="0.25">
      <c r="C208" t="s">
        <v>27</v>
      </c>
      <c r="D208">
        <v>8</v>
      </c>
      <c r="E208">
        <v>1</v>
      </c>
    </row>
    <row r="209" spans="3:5" x14ac:dyDescent="0.25">
      <c r="C209" t="s">
        <v>27</v>
      </c>
      <c r="D209">
        <v>9</v>
      </c>
      <c r="E209">
        <v>1</v>
      </c>
    </row>
    <row r="210" spans="3:5" x14ac:dyDescent="0.25">
      <c r="C210" t="s">
        <v>27</v>
      </c>
      <c r="D210">
        <v>10</v>
      </c>
      <c r="E210">
        <v>1</v>
      </c>
    </row>
    <row r="211" spans="3:5" x14ac:dyDescent="0.25">
      <c r="C211" t="s">
        <v>27</v>
      </c>
      <c r="D211">
        <v>12</v>
      </c>
      <c r="E211">
        <v>1</v>
      </c>
    </row>
    <row r="212" spans="3:5" x14ac:dyDescent="0.25">
      <c r="C212" t="s">
        <v>27</v>
      </c>
      <c r="D212">
        <v>15</v>
      </c>
      <c r="E212">
        <v>1</v>
      </c>
    </row>
    <row r="213" spans="3:5" x14ac:dyDescent="0.25">
      <c r="C213" t="s">
        <v>27</v>
      </c>
      <c r="D213">
        <v>16</v>
      </c>
      <c r="E213">
        <v>1</v>
      </c>
    </row>
    <row r="214" spans="3:5" x14ac:dyDescent="0.25">
      <c r="C214" t="s">
        <v>27</v>
      </c>
      <c r="D214">
        <v>18</v>
      </c>
      <c r="E214">
        <v>1</v>
      </c>
    </row>
    <row r="215" spans="3:5" x14ac:dyDescent="0.25">
      <c r="C215" t="s">
        <v>27</v>
      </c>
      <c r="D215">
        <v>19</v>
      </c>
      <c r="E215">
        <v>1</v>
      </c>
    </row>
    <row r="216" spans="3:5" x14ac:dyDescent="0.25">
      <c r="C216" t="s">
        <v>27</v>
      </c>
      <c r="D216">
        <v>19</v>
      </c>
      <c r="E216">
        <v>1</v>
      </c>
    </row>
    <row r="217" spans="3:5" x14ac:dyDescent="0.25">
      <c r="C217" t="s">
        <v>27</v>
      </c>
      <c r="D217">
        <v>21</v>
      </c>
      <c r="E217">
        <v>1</v>
      </c>
    </row>
    <row r="218" spans="3:5" x14ac:dyDescent="0.25">
      <c r="C218" t="s">
        <v>27</v>
      </c>
      <c r="D218">
        <v>23</v>
      </c>
      <c r="E218">
        <v>1</v>
      </c>
    </row>
    <row r="219" spans="3:5" x14ac:dyDescent="0.25">
      <c r="C219" t="s">
        <v>27</v>
      </c>
      <c r="D219">
        <v>25</v>
      </c>
      <c r="E219">
        <v>1</v>
      </c>
    </row>
    <row r="220" spans="3:5" x14ac:dyDescent="0.25">
      <c r="C220" t="s">
        <v>27</v>
      </c>
      <c r="D220">
        <v>25</v>
      </c>
      <c r="E220">
        <v>1</v>
      </c>
    </row>
    <row r="221" spans="3:5" x14ac:dyDescent="0.25">
      <c r="C221" t="s">
        <v>27</v>
      </c>
      <c r="D221">
        <v>26</v>
      </c>
      <c r="E221">
        <v>1</v>
      </c>
    </row>
    <row r="222" spans="3:5" x14ac:dyDescent="0.25">
      <c r="C222" t="s">
        <v>29</v>
      </c>
      <c r="D222">
        <v>2</v>
      </c>
      <c r="E222">
        <v>1</v>
      </c>
    </row>
    <row r="223" spans="3:5" x14ac:dyDescent="0.25">
      <c r="C223" t="s">
        <v>29</v>
      </c>
      <c r="D223">
        <v>3</v>
      </c>
      <c r="E223">
        <v>1</v>
      </c>
    </row>
    <row r="224" spans="3:5" x14ac:dyDescent="0.25">
      <c r="C224" t="s">
        <v>29</v>
      </c>
      <c r="D224">
        <v>4</v>
      </c>
      <c r="E224">
        <v>1</v>
      </c>
    </row>
    <row r="225" spans="3:5" x14ac:dyDescent="0.25">
      <c r="C225" t="s">
        <v>29</v>
      </c>
      <c r="D225">
        <v>4</v>
      </c>
      <c r="E225">
        <v>1</v>
      </c>
    </row>
    <row r="226" spans="3:5" x14ac:dyDescent="0.25">
      <c r="C226" t="s">
        <v>29</v>
      </c>
      <c r="D226">
        <v>5</v>
      </c>
      <c r="E226">
        <v>1</v>
      </c>
    </row>
    <row r="227" spans="3:5" x14ac:dyDescent="0.25">
      <c r="C227" t="s">
        <v>29</v>
      </c>
      <c r="D227">
        <v>6</v>
      </c>
      <c r="E227">
        <v>1</v>
      </c>
    </row>
    <row r="228" spans="3:5" x14ac:dyDescent="0.25">
      <c r="C228" t="s">
        <v>29</v>
      </c>
      <c r="D228">
        <v>10</v>
      </c>
      <c r="E228">
        <v>1</v>
      </c>
    </row>
    <row r="229" spans="3:5" x14ac:dyDescent="0.25">
      <c r="C229" t="s">
        <v>29</v>
      </c>
      <c r="D229">
        <v>12</v>
      </c>
      <c r="E229">
        <v>1</v>
      </c>
    </row>
    <row r="230" spans="3:5" x14ac:dyDescent="0.25">
      <c r="C230" t="s">
        <v>29</v>
      </c>
      <c r="D230">
        <v>16</v>
      </c>
      <c r="E230">
        <v>1</v>
      </c>
    </row>
    <row r="231" spans="3:5" x14ac:dyDescent="0.25">
      <c r="C231" t="s">
        <v>29</v>
      </c>
      <c r="D231">
        <v>18</v>
      </c>
      <c r="E231">
        <v>1</v>
      </c>
    </row>
    <row r="232" spans="3:5" x14ac:dyDescent="0.25">
      <c r="C232" t="s">
        <v>29</v>
      </c>
      <c r="D232">
        <v>22</v>
      </c>
      <c r="E232">
        <v>1</v>
      </c>
    </row>
    <row r="233" spans="3:5" x14ac:dyDescent="0.25">
      <c r="C233" t="s">
        <v>29</v>
      </c>
      <c r="D233">
        <v>23</v>
      </c>
      <c r="E233">
        <v>1</v>
      </c>
    </row>
    <row r="234" spans="3:5" x14ac:dyDescent="0.25">
      <c r="C234" t="s">
        <v>29</v>
      </c>
      <c r="D234">
        <v>25</v>
      </c>
      <c r="E234">
        <v>1</v>
      </c>
    </row>
    <row r="235" spans="3:5" x14ac:dyDescent="0.25">
      <c r="C235" t="s">
        <v>31</v>
      </c>
      <c r="D235">
        <v>1</v>
      </c>
      <c r="E235">
        <v>1</v>
      </c>
    </row>
    <row r="236" spans="3:5" x14ac:dyDescent="0.25">
      <c r="C236" t="s">
        <v>31</v>
      </c>
      <c r="D236">
        <v>4</v>
      </c>
      <c r="E236">
        <v>1</v>
      </c>
    </row>
    <row r="237" spans="3:5" x14ac:dyDescent="0.25">
      <c r="C237" t="s">
        <v>31</v>
      </c>
      <c r="D237">
        <v>5</v>
      </c>
      <c r="E237">
        <v>1</v>
      </c>
    </row>
    <row r="238" spans="3:5" x14ac:dyDescent="0.25">
      <c r="C238" t="s">
        <v>31</v>
      </c>
      <c r="D238">
        <v>8</v>
      </c>
      <c r="E238">
        <v>1</v>
      </c>
    </row>
    <row r="239" spans="3:5" x14ac:dyDescent="0.25">
      <c r="C239" t="s">
        <v>31</v>
      </c>
      <c r="D239">
        <v>11</v>
      </c>
      <c r="E239">
        <v>1</v>
      </c>
    </row>
    <row r="240" spans="3:5" x14ac:dyDescent="0.25">
      <c r="C240" t="s">
        <v>31</v>
      </c>
      <c r="D240">
        <v>12</v>
      </c>
      <c r="E240">
        <v>1</v>
      </c>
    </row>
    <row r="241" spans="3:5" x14ac:dyDescent="0.25">
      <c r="C241" t="s">
        <v>31</v>
      </c>
      <c r="D241">
        <v>13</v>
      </c>
      <c r="E241">
        <v>1</v>
      </c>
    </row>
    <row r="242" spans="3:5" x14ac:dyDescent="0.25">
      <c r="C242" t="s">
        <v>31</v>
      </c>
      <c r="D242">
        <v>14</v>
      </c>
      <c r="E242">
        <v>1</v>
      </c>
    </row>
    <row r="243" spans="3:5" x14ac:dyDescent="0.25">
      <c r="C243" t="s">
        <v>31</v>
      </c>
      <c r="D243">
        <v>15</v>
      </c>
      <c r="E243">
        <v>1</v>
      </c>
    </row>
    <row r="244" spans="3:5" x14ac:dyDescent="0.25">
      <c r="C244" t="s">
        <v>31</v>
      </c>
      <c r="D244">
        <v>18</v>
      </c>
      <c r="E244">
        <v>1</v>
      </c>
    </row>
    <row r="245" spans="3:5" x14ac:dyDescent="0.25">
      <c r="C245" t="s">
        <v>31</v>
      </c>
      <c r="D245">
        <v>23</v>
      </c>
      <c r="E245">
        <v>1</v>
      </c>
    </row>
    <row r="246" spans="3:5" x14ac:dyDescent="0.25">
      <c r="C246" t="s">
        <v>31</v>
      </c>
      <c r="D246">
        <v>25</v>
      </c>
      <c r="E246">
        <v>1</v>
      </c>
    </row>
    <row r="247" spans="3:5" x14ac:dyDescent="0.25">
      <c r="C247" t="s">
        <v>31</v>
      </c>
      <c r="D247">
        <v>26</v>
      </c>
      <c r="E247">
        <v>1</v>
      </c>
    </row>
    <row r="248" spans="3:5" x14ac:dyDescent="0.25">
      <c r="C248" t="s">
        <v>109</v>
      </c>
      <c r="D248">
        <v>2</v>
      </c>
      <c r="E248">
        <v>1</v>
      </c>
    </row>
    <row r="249" spans="3:5" x14ac:dyDescent="0.25">
      <c r="C249" t="s">
        <v>109</v>
      </c>
      <c r="D249">
        <v>5</v>
      </c>
      <c r="E249">
        <v>1</v>
      </c>
    </row>
    <row r="250" spans="3:5" x14ac:dyDescent="0.25">
      <c r="C250" t="s">
        <v>109</v>
      </c>
      <c r="D250">
        <v>7</v>
      </c>
      <c r="E250">
        <v>1</v>
      </c>
    </row>
    <row r="251" spans="3:5" x14ac:dyDescent="0.25">
      <c r="C251" t="s">
        <v>109</v>
      </c>
      <c r="D251">
        <v>8</v>
      </c>
      <c r="E251">
        <v>1</v>
      </c>
    </row>
    <row r="252" spans="3:5" x14ac:dyDescent="0.25">
      <c r="C252" t="s">
        <v>109</v>
      </c>
      <c r="D252">
        <v>10</v>
      </c>
      <c r="E252">
        <v>1</v>
      </c>
    </row>
    <row r="253" spans="3:5" x14ac:dyDescent="0.25">
      <c r="C253" t="s">
        <v>109</v>
      </c>
      <c r="D253">
        <v>11</v>
      </c>
      <c r="E253">
        <v>1</v>
      </c>
    </row>
    <row r="254" spans="3:5" x14ac:dyDescent="0.25">
      <c r="C254" t="s">
        <v>109</v>
      </c>
      <c r="D254">
        <v>14</v>
      </c>
      <c r="E254">
        <v>1</v>
      </c>
    </row>
    <row r="255" spans="3:5" x14ac:dyDescent="0.25">
      <c r="C255" t="s">
        <v>109</v>
      </c>
      <c r="D255">
        <v>16</v>
      </c>
      <c r="E255">
        <v>1</v>
      </c>
    </row>
    <row r="256" spans="3:5" x14ac:dyDescent="0.25">
      <c r="C256" t="s">
        <v>109</v>
      </c>
      <c r="D256">
        <v>17</v>
      </c>
      <c r="E256">
        <v>1</v>
      </c>
    </row>
    <row r="257" spans="3:5" x14ac:dyDescent="0.25">
      <c r="C257" t="s">
        <v>109</v>
      </c>
      <c r="D257">
        <v>18</v>
      </c>
      <c r="E257">
        <v>1</v>
      </c>
    </row>
    <row r="258" spans="3:5" x14ac:dyDescent="0.25">
      <c r="C258" t="s">
        <v>109</v>
      </c>
      <c r="D258">
        <v>19</v>
      </c>
      <c r="E258">
        <v>1</v>
      </c>
    </row>
    <row r="259" spans="3:5" x14ac:dyDescent="0.25">
      <c r="C259" t="s">
        <v>109</v>
      </c>
      <c r="D259">
        <v>20</v>
      </c>
      <c r="E259">
        <v>1</v>
      </c>
    </row>
    <row r="260" spans="3:5" x14ac:dyDescent="0.25">
      <c r="C260" t="s">
        <v>109</v>
      </c>
      <c r="D260">
        <v>24</v>
      </c>
      <c r="E260">
        <v>1</v>
      </c>
    </row>
    <row r="261" spans="3:5" x14ac:dyDescent="0.25">
      <c r="C261" t="s">
        <v>109</v>
      </c>
      <c r="D261">
        <v>26</v>
      </c>
      <c r="E261">
        <v>1</v>
      </c>
    </row>
    <row r="262" spans="3:5" x14ac:dyDescent="0.25">
      <c r="C262" t="s">
        <v>109</v>
      </c>
      <c r="D262">
        <v>27</v>
      </c>
      <c r="E262">
        <v>1</v>
      </c>
    </row>
    <row r="263" spans="3:5" x14ac:dyDescent="0.25">
      <c r="C263" t="s">
        <v>109</v>
      </c>
      <c r="D263">
        <v>28</v>
      </c>
      <c r="E263">
        <v>1</v>
      </c>
    </row>
    <row r="264" spans="3:5" x14ac:dyDescent="0.25">
      <c r="C264" t="s">
        <v>109</v>
      </c>
      <c r="D264">
        <v>29</v>
      </c>
      <c r="E264">
        <v>1</v>
      </c>
    </row>
    <row r="265" spans="3:5" x14ac:dyDescent="0.25">
      <c r="C265" t="s">
        <v>33</v>
      </c>
      <c r="D265">
        <v>1</v>
      </c>
      <c r="E265">
        <v>1</v>
      </c>
    </row>
    <row r="266" spans="3:5" x14ac:dyDescent="0.25">
      <c r="C266" t="s">
        <v>33</v>
      </c>
      <c r="D266">
        <v>4</v>
      </c>
      <c r="E266">
        <v>1</v>
      </c>
    </row>
    <row r="267" spans="3:5" x14ac:dyDescent="0.25">
      <c r="C267" t="s">
        <v>33</v>
      </c>
      <c r="D267">
        <v>10</v>
      </c>
      <c r="E267">
        <v>1</v>
      </c>
    </row>
    <row r="268" spans="3:5" x14ac:dyDescent="0.25">
      <c r="C268" t="s">
        <v>33</v>
      </c>
      <c r="D268">
        <v>13</v>
      </c>
      <c r="E268">
        <v>1</v>
      </c>
    </row>
    <row r="269" spans="3:5" x14ac:dyDescent="0.25">
      <c r="C269" t="s">
        <v>33</v>
      </c>
      <c r="D269">
        <v>14</v>
      </c>
      <c r="E269">
        <v>1</v>
      </c>
    </row>
    <row r="270" spans="3:5" x14ac:dyDescent="0.25">
      <c r="C270" t="s">
        <v>33</v>
      </c>
      <c r="D270">
        <v>17</v>
      </c>
      <c r="E270">
        <v>1</v>
      </c>
    </row>
    <row r="271" spans="3:5" x14ac:dyDescent="0.25">
      <c r="C271" t="s">
        <v>33</v>
      </c>
      <c r="D271">
        <v>21</v>
      </c>
      <c r="E271">
        <v>1</v>
      </c>
    </row>
    <row r="272" spans="3:5" x14ac:dyDescent="0.25">
      <c r="C272" t="s">
        <v>33</v>
      </c>
      <c r="D272">
        <v>25</v>
      </c>
      <c r="E272">
        <v>1</v>
      </c>
    </row>
    <row r="273" spans="3:5" x14ac:dyDescent="0.25">
      <c r="C273" t="s">
        <v>33</v>
      </c>
      <c r="D273">
        <v>28</v>
      </c>
      <c r="E273">
        <v>1</v>
      </c>
    </row>
    <row r="274" spans="3:5" x14ac:dyDescent="0.25">
      <c r="C274" t="s">
        <v>33</v>
      </c>
      <c r="D274">
        <v>31</v>
      </c>
      <c r="E274">
        <v>1</v>
      </c>
    </row>
    <row r="275" spans="3:5" x14ac:dyDescent="0.25">
      <c r="C275" t="s">
        <v>35</v>
      </c>
      <c r="D275">
        <v>2</v>
      </c>
      <c r="E275">
        <v>1</v>
      </c>
    </row>
    <row r="276" spans="3:5" x14ac:dyDescent="0.25">
      <c r="C276" t="s">
        <v>35</v>
      </c>
      <c r="D276">
        <v>6</v>
      </c>
      <c r="E276">
        <v>1</v>
      </c>
    </row>
    <row r="277" spans="3:5" x14ac:dyDescent="0.25">
      <c r="C277" t="s">
        <v>35</v>
      </c>
      <c r="D277">
        <v>10</v>
      </c>
      <c r="E277">
        <v>1</v>
      </c>
    </row>
    <row r="278" spans="3:5" x14ac:dyDescent="0.25">
      <c r="C278" t="s">
        <v>35</v>
      </c>
      <c r="D278">
        <v>13</v>
      </c>
      <c r="E278">
        <v>1</v>
      </c>
    </row>
    <row r="279" spans="3:5" x14ac:dyDescent="0.25">
      <c r="C279" t="s">
        <v>35</v>
      </c>
      <c r="D279">
        <v>16</v>
      </c>
      <c r="E279">
        <v>1</v>
      </c>
    </row>
    <row r="280" spans="3:5" x14ac:dyDescent="0.25">
      <c r="C280" t="s">
        <v>35</v>
      </c>
      <c r="D280">
        <v>17</v>
      </c>
      <c r="E280">
        <v>1</v>
      </c>
    </row>
    <row r="281" spans="3:5" x14ac:dyDescent="0.25">
      <c r="C281" t="s">
        <v>35</v>
      </c>
      <c r="D281">
        <v>18</v>
      </c>
      <c r="E281">
        <v>1</v>
      </c>
    </row>
    <row r="282" spans="3:5" x14ac:dyDescent="0.25">
      <c r="C282" t="s">
        <v>35</v>
      </c>
      <c r="D282">
        <v>24</v>
      </c>
      <c r="E282">
        <v>1</v>
      </c>
    </row>
    <row r="283" spans="3:5" x14ac:dyDescent="0.25">
      <c r="C283" t="s">
        <v>35</v>
      </c>
      <c r="D283">
        <v>28</v>
      </c>
      <c r="E283">
        <v>1</v>
      </c>
    </row>
    <row r="284" spans="3:5" x14ac:dyDescent="0.25">
      <c r="C284" t="s">
        <v>37</v>
      </c>
      <c r="D284">
        <v>9</v>
      </c>
      <c r="E284">
        <v>1</v>
      </c>
    </row>
    <row r="285" spans="3:5" x14ac:dyDescent="0.25">
      <c r="C285" t="s">
        <v>37</v>
      </c>
      <c r="D285">
        <v>9</v>
      </c>
      <c r="E285">
        <v>1</v>
      </c>
    </row>
    <row r="286" spans="3:5" x14ac:dyDescent="0.25">
      <c r="C286" t="s">
        <v>37</v>
      </c>
      <c r="D286">
        <v>10</v>
      </c>
      <c r="E286">
        <v>1</v>
      </c>
    </row>
    <row r="287" spans="3:5" x14ac:dyDescent="0.25">
      <c r="C287" t="s">
        <v>37</v>
      </c>
      <c r="D287">
        <v>13</v>
      </c>
      <c r="E287">
        <v>1</v>
      </c>
    </row>
    <row r="288" spans="3:5" x14ac:dyDescent="0.25">
      <c r="C288" t="s">
        <v>38</v>
      </c>
      <c r="D288">
        <v>1</v>
      </c>
      <c r="E288">
        <v>1</v>
      </c>
    </row>
    <row r="289" spans="3:5" x14ac:dyDescent="0.25">
      <c r="C289" t="s">
        <v>38</v>
      </c>
      <c r="D289">
        <v>2</v>
      </c>
      <c r="E289">
        <v>1</v>
      </c>
    </row>
    <row r="290" spans="3:5" x14ac:dyDescent="0.25">
      <c r="C290" t="s">
        <v>38</v>
      </c>
      <c r="D290">
        <v>4</v>
      </c>
      <c r="E290">
        <v>1</v>
      </c>
    </row>
    <row r="291" spans="3:5" x14ac:dyDescent="0.25">
      <c r="C291" t="s">
        <v>38</v>
      </c>
      <c r="D291">
        <v>6</v>
      </c>
      <c r="E291">
        <v>1</v>
      </c>
    </row>
    <row r="292" spans="3:5" x14ac:dyDescent="0.25">
      <c r="C292" t="s">
        <v>38</v>
      </c>
      <c r="D292">
        <v>7</v>
      </c>
      <c r="E292">
        <v>1</v>
      </c>
    </row>
    <row r="293" spans="3:5" x14ac:dyDescent="0.25">
      <c r="C293" t="s">
        <v>38</v>
      </c>
      <c r="D293">
        <v>8</v>
      </c>
      <c r="E293">
        <v>1</v>
      </c>
    </row>
    <row r="294" spans="3:5" x14ac:dyDescent="0.25">
      <c r="C294" t="s">
        <v>38</v>
      </c>
      <c r="D294">
        <v>9</v>
      </c>
      <c r="E294">
        <v>1</v>
      </c>
    </row>
    <row r="295" spans="3:5" x14ac:dyDescent="0.25">
      <c r="C295" t="s">
        <v>38</v>
      </c>
      <c r="D295">
        <v>11</v>
      </c>
      <c r="E295">
        <v>1</v>
      </c>
    </row>
    <row r="296" spans="3:5" x14ac:dyDescent="0.25">
      <c r="C296" t="s">
        <v>38</v>
      </c>
      <c r="D296">
        <v>14</v>
      </c>
      <c r="E296">
        <v>1</v>
      </c>
    </row>
    <row r="297" spans="3:5" x14ac:dyDescent="0.25">
      <c r="C297" t="s">
        <v>38</v>
      </c>
      <c r="D297">
        <v>15</v>
      </c>
      <c r="E297">
        <v>1</v>
      </c>
    </row>
    <row r="298" spans="3:5" x14ac:dyDescent="0.25">
      <c r="C298" t="s">
        <v>38</v>
      </c>
      <c r="D298">
        <v>17</v>
      </c>
      <c r="E298">
        <v>1</v>
      </c>
    </row>
    <row r="299" spans="3:5" x14ac:dyDescent="0.25">
      <c r="C299" t="s">
        <v>38</v>
      </c>
      <c r="D299">
        <v>20</v>
      </c>
      <c r="E299">
        <v>1</v>
      </c>
    </row>
    <row r="300" spans="3:5" x14ac:dyDescent="0.25">
      <c r="C300" t="s">
        <v>38</v>
      </c>
      <c r="D300">
        <v>21</v>
      </c>
      <c r="E300">
        <v>1</v>
      </c>
    </row>
    <row r="301" spans="3:5" x14ac:dyDescent="0.25">
      <c r="C301" t="s">
        <v>38</v>
      </c>
      <c r="D301">
        <v>25</v>
      </c>
      <c r="E301">
        <v>1</v>
      </c>
    </row>
    <row r="302" spans="3:5" x14ac:dyDescent="0.25">
      <c r="C302" t="s">
        <v>38</v>
      </c>
      <c r="D302">
        <v>26</v>
      </c>
      <c r="E302">
        <v>1</v>
      </c>
    </row>
    <row r="303" spans="3:5" x14ac:dyDescent="0.25">
      <c r="C303" t="s">
        <v>38</v>
      </c>
      <c r="D303">
        <v>28</v>
      </c>
      <c r="E303">
        <v>1</v>
      </c>
    </row>
    <row r="304" spans="3:5" x14ac:dyDescent="0.25">
      <c r="C304" t="s">
        <v>38</v>
      </c>
      <c r="D304">
        <v>29</v>
      </c>
      <c r="E304">
        <v>1</v>
      </c>
    </row>
    <row r="305" spans="3:5" x14ac:dyDescent="0.25">
      <c r="C305" t="s">
        <v>38</v>
      </c>
      <c r="D305">
        <v>31</v>
      </c>
      <c r="E305">
        <v>1</v>
      </c>
    </row>
    <row r="306" spans="3:5" x14ac:dyDescent="0.25">
      <c r="C306" t="s">
        <v>39</v>
      </c>
      <c r="D306">
        <v>4</v>
      </c>
      <c r="E306">
        <v>1</v>
      </c>
    </row>
    <row r="307" spans="3:5" x14ac:dyDescent="0.25">
      <c r="C307" t="s">
        <v>39</v>
      </c>
      <c r="D307">
        <v>8</v>
      </c>
      <c r="E307">
        <v>1</v>
      </c>
    </row>
    <row r="308" spans="3:5" x14ac:dyDescent="0.25">
      <c r="C308" t="s">
        <v>39</v>
      </c>
      <c r="D308">
        <v>17</v>
      </c>
      <c r="E308">
        <v>1</v>
      </c>
    </row>
    <row r="309" spans="3:5" x14ac:dyDescent="0.25">
      <c r="C309" t="s">
        <v>39</v>
      </c>
      <c r="D309">
        <v>18</v>
      </c>
      <c r="E309">
        <v>1</v>
      </c>
    </row>
    <row r="310" spans="3:5" x14ac:dyDescent="0.25">
      <c r="C310" t="s">
        <v>39</v>
      </c>
      <c r="D310">
        <v>19</v>
      </c>
      <c r="E310">
        <v>1</v>
      </c>
    </row>
    <row r="311" spans="3:5" x14ac:dyDescent="0.25">
      <c r="C311" t="s">
        <v>39</v>
      </c>
      <c r="D311">
        <v>25</v>
      </c>
      <c r="E311">
        <v>1</v>
      </c>
    </row>
    <row r="312" spans="3:5" x14ac:dyDescent="0.25">
      <c r="C312" t="s">
        <v>39</v>
      </c>
      <c r="D312">
        <v>28</v>
      </c>
      <c r="E312">
        <v>1</v>
      </c>
    </row>
    <row r="313" spans="3:5" x14ac:dyDescent="0.25">
      <c r="C313" t="s">
        <v>39</v>
      </c>
      <c r="D313">
        <v>30</v>
      </c>
      <c r="E313">
        <v>1</v>
      </c>
    </row>
    <row r="314" spans="3:5" x14ac:dyDescent="0.25">
      <c r="C314" t="s">
        <v>40</v>
      </c>
      <c r="D314">
        <v>1</v>
      </c>
      <c r="E314">
        <v>1</v>
      </c>
    </row>
    <row r="315" spans="3:5" x14ac:dyDescent="0.25">
      <c r="C315" t="s">
        <v>40</v>
      </c>
      <c r="D315">
        <v>3</v>
      </c>
      <c r="E315">
        <v>1</v>
      </c>
    </row>
    <row r="316" spans="3:5" x14ac:dyDescent="0.25">
      <c r="C316" t="s">
        <v>40</v>
      </c>
      <c r="D316">
        <v>4</v>
      </c>
      <c r="E316">
        <v>1</v>
      </c>
    </row>
    <row r="317" spans="3:5" x14ac:dyDescent="0.25">
      <c r="C317" t="s">
        <v>40</v>
      </c>
      <c r="D317">
        <v>6</v>
      </c>
      <c r="E317">
        <v>1</v>
      </c>
    </row>
    <row r="318" spans="3:5" x14ac:dyDescent="0.25">
      <c r="C318" t="s">
        <v>40</v>
      </c>
      <c r="D318">
        <v>8</v>
      </c>
      <c r="E318">
        <v>1</v>
      </c>
    </row>
    <row r="319" spans="3:5" x14ac:dyDescent="0.25">
      <c r="C319" t="s">
        <v>40</v>
      </c>
      <c r="D319">
        <v>13</v>
      </c>
      <c r="E319">
        <v>1</v>
      </c>
    </row>
    <row r="320" spans="3:5" x14ac:dyDescent="0.25">
      <c r="C320" t="s">
        <v>40</v>
      </c>
      <c r="D320">
        <v>14</v>
      </c>
      <c r="E320">
        <v>1</v>
      </c>
    </row>
    <row r="321" spans="3:5" x14ac:dyDescent="0.25">
      <c r="C321" t="s">
        <v>40</v>
      </c>
      <c r="D321">
        <v>15</v>
      </c>
      <c r="E321">
        <v>1</v>
      </c>
    </row>
    <row r="322" spans="3:5" x14ac:dyDescent="0.25">
      <c r="C322" t="s">
        <v>40</v>
      </c>
      <c r="D322">
        <v>15</v>
      </c>
      <c r="E322">
        <v>1</v>
      </c>
    </row>
    <row r="323" spans="3:5" x14ac:dyDescent="0.25">
      <c r="C323" t="s">
        <v>40</v>
      </c>
      <c r="D323">
        <v>16</v>
      </c>
      <c r="E323">
        <v>1</v>
      </c>
    </row>
    <row r="324" spans="3:5" x14ac:dyDescent="0.25">
      <c r="C324" t="s">
        <v>40</v>
      </c>
      <c r="D324">
        <v>20</v>
      </c>
      <c r="E324">
        <v>1</v>
      </c>
    </row>
    <row r="325" spans="3:5" x14ac:dyDescent="0.25">
      <c r="C325" t="s">
        <v>40</v>
      </c>
      <c r="D325">
        <v>28</v>
      </c>
      <c r="E325">
        <v>1</v>
      </c>
    </row>
    <row r="326" spans="3:5" x14ac:dyDescent="0.25">
      <c r="C326" t="s">
        <v>40</v>
      </c>
      <c r="D326">
        <v>30</v>
      </c>
      <c r="E326">
        <v>1</v>
      </c>
    </row>
    <row r="327" spans="3:5" x14ac:dyDescent="0.25">
      <c r="C327" t="s">
        <v>40</v>
      </c>
      <c r="D327">
        <v>31</v>
      </c>
      <c r="E327">
        <v>1</v>
      </c>
    </row>
    <row r="328" spans="3:5" x14ac:dyDescent="0.25">
      <c r="C328" t="s">
        <v>40</v>
      </c>
      <c r="D328">
        <v>32</v>
      </c>
      <c r="E328">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AF8DA-EB72-4FAD-A350-C9FFF4D071F7}">
  <dimension ref="C2:D8"/>
  <sheetViews>
    <sheetView workbookViewId="0">
      <selection activeCell="D2" sqref="D2"/>
    </sheetView>
  </sheetViews>
  <sheetFormatPr defaultRowHeight="15" x14ac:dyDescent="0.25"/>
  <sheetData>
    <row r="2" spans="3:4" x14ac:dyDescent="0.25">
      <c r="C2" t="s">
        <v>722</v>
      </c>
      <c r="D2">
        <f>VLOOKUP(C2,'200901'!$K$2:$M$328,2)</f>
        <v>28</v>
      </c>
    </row>
    <row r="3" spans="3:4" x14ac:dyDescent="0.25">
      <c r="C3" t="s">
        <v>725</v>
      </c>
      <c r="D3">
        <f>VLOOKUP(C3,'200901'!$K$2:$M$328,2)</f>
        <v>28</v>
      </c>
    </row>
    <row r="4" spans="3:4" x14ac:dyDescent="0.25">
      <c r="C4" t="s">
        <v>723</v>
      </c>
      <c r="D4">
        <f>VLOOKUP(C4,'200901'!$K$2:$M$328,2)</f>
        <v>28</v>
      </c>
    </row>
    <row r="5" spans="3:4" x14ac:dyDescent="0.25">
      <c r="C5" t="s">
        <v>726</v>
      </c>
      <c r="D5">
        <f>VLOOKUP(C5,'200901'!$K$2:$M$328,2)</f>
        <v>28</v>
      </c>
    </row>
    <row r="6" spans="3:4" x14ac:dyDescent="0.25">
      <c r="C6" t="s">
        <v>727</v>
      </c>
      <c r="D6">
        <f>VLOOKUP(C6,'200901'!$K$2:$M$328,2)</f>
        <v>28</v>
      </c>
    </row>
    <row r="7" spans="3:4" x14ac:dyDescent="0.25">
      <c r="C7" t="s">
        <v>728</v>
      </c>
      <c r="D7">
        <f>VLOOKUP(C7,'200901'!$K$2:$M$328,2)</f>
        <v>28</v>
      </c>
    </row>
    <row r="8" spans="3:4" x14ac:dyDescent="0.25">
      <c r="C8" t="s">
        <v>724</v>
      </c>
      <c r="D8">
        <f>VLOOKUP(C8,'200901'!$K$2:$M$328,2)</f>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REKAP</vt:lpstr>
      <vt:lpstr>Tabel</vt:lpstr>
      <vt:lpstr>200901</vt:lpstr>
      <vt:lpstr>Sheet5</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2020-09-01T01:49:34Z</dcterms:created>
  <dcterms:modified xsi:type="dcterms:W3CDTF">2020-09-01T06:30:31Z</dcterms:modified>
</cp:coreProperties>
</file>